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T:\Website_New_Server\CNWPortal_WEB\SNP\SNP_Docs\SNP_Guidance\FS_Facts_Enterable_Forms_Resources\"/>
    </mc:Choice>
  </mc:AlternateContent>
  <xr:revisionPtr revIDLastSave="0" documentId="14_{FDD148AE-F415-4FEF-8E68-48D5F78139A3}" xr6:coauthVersionLast="47" xr6:coauthVersionMax="47" xr10:uidLastSave="{00000000-0000-0000-0000-000000000000}"/>
  <bookViews>
    <workbookView xWindow="28680" yWindow="-120" windowWidth="29040" windowHeight="15720" xr2:uid="{00000000-000D-0000-FFFF-FFFF00000000}"/>
  </bookViews>
  <sheets>
    <sheet name="Site 1" sheetId="1" r:id="rId1"/>
    <sheet name="Sheet2"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C16" i="1"/>
  <c r="I26" i="1"/>
  <c r="J26" i="1"/>
  <c r="F26" i="1"/>
  <c r="F21" i="1"/>
  <c r="C21" i="1"/>
  <c r="C17" i="1"/>
  <c r="F16" i="1"/>
  <c r="I27" i="1"/>
  <c r="C28" i="1"/>
  <c r="C30" i="1"/>
  <c r="C32" i="1"/>
  <c r="J27" i="1"/>
  <c r="I32" i="1"/>
  <c r="F30" i="1"/>
  <c r="F22" i="1"/>
  <c r="C22" i="1"/>
  <c r="I17" i="1"/>
  <c r="F28" i="1"/>
  <c r="F32" i="1"/>
  <c r="D34" i="1"/>
  <c r="F36" i="1"/>
  <c r="D23" i="1"/>
  <c r="C36" i="1"/>
  <c r="I33" i="1"/>
  <c r="A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shinds</author>
  </authors>
  <commentList>
    <comment ref="C19" authorId="0" shapeId="0" xr:uid="{00000000-0006-0000-0000-000001000000}">
      <text>
        <r>
          <rPr>
            <b/>
            <sz val="12"/>
            <color indexed="81"/>
            <rFont val="Arial"/>
            <family val="2"/>
          </rPr>
          <t>The maximum price for a student reduced-price breakfast is $.30.</t>
        </r>
      </text>
    </comment>
    <comment ref="F19" authorId="0" shapeId="0" xr:uid="{00000000-0006-0000-0000-000002000000}">
      <text>
        <r>
          <rPr>
            <b/>
            <sz val="12"/>
            <color indexed="81"/>
            <rFont val="Arial"/>
            <family val="2"/>
          </rPr>
          <t>The maximum price for a student reduced-price lunch is $.40.</t>
        </r>
      </text>
    </comment>
    <comment ref="B26" authorId="0" shapeId="0" xr:uid="{00000000-0006-0000-0000-000003000000}">
      <text>
        <r>
          <rPr>
            <b/>
            <sz val="12"/>
            <color indexed="81"/>
            <rFont val="Arial"/>
            <family val="2"/>
          </rPr>
          <t>Total number of students enrolled at this site</t>
        </r>
      </text>
    </comment>
    <comment ref="B27" authorId="0" shapeId="0" xr:uid="{00000000-0006-0000-0000-00000400000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7" authorId="0" shapeId="0" xr:uid="{00000000-0006-0000-0000-000005000000}">
      <text>
        <r>
          <rPr>
            <b/>
            <sz val="12"/>
            <color indexed="81"/>
            <rFont val="Arial"/>
            <family val="2"/>
          </rPr>
          <t>As of April 1 of the school year prior to the First Year of electing benefits,  (based on this site, group of sites, or districtwide)</t>
        </r>
      </text>
    </comment>
    <comment ref="C28" authorId="0" shapeId="0" xr:uid="{00000000-0006-0000-0000-000006000000}">
      <text>
        <r>
          <rPr>
            <b/>
            <sz val="12"/>
            <color indexed="81"/>
            <rFont val="Arial"/>
            <family val="2"/>
          </rPr>
          <t>Identified Students ÷ Enrollment x 100</t>
        </r>
      </text>
    </comment>
    <comment ref="C30" authorId="0" shapeId="0" xr:uid="{00000000-0006-0000-0000-00000700000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32" authorId="0" shapeId="0" xr:uid="{00000000-0006-0000-0000-00000800000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<sst xmlns="http://schemas.openxmlformats.org/spreadsheetml/2006/main" count="68" uniqueCount="52">
  <si>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</si>
  <si>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</si>
  <si>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</si>
  <si>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</si>
  <si>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</si>
  <si>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</si>
  <si>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</si>
  <si>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</si>
  <si>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</si>
  <si>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</si>
  <si>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</si>
  <si>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</si>
  <si>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</si>
  <si>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Enrollment</t>
  </si>
  <si>
    <t>Identified Students</t>
  </si>
  <si>
    <t>% of Identified Students</t>
  </si>
  <si>
    <t>Total Lunches Claimed</t>
  </si>
  <si>
    <t>% of Meals Reimbursed at Free Rate</t>
  </si>
  <si>
    <t>% of Meals Reimbursed at the Paid Rate</t>
  </si>
  <si>
    <t>Traditional Claiming =</t>
  </si>
  <si>
    <t>vs.</t>
  </si>
  <si>
    <t>Reduced</t>
  </si>
  <si>
    <t>Breakfast - Severe Need</t>
  </si>
  <si>
    <t>Breakfast - Regular Rate</t>
  </si>
  <si>
    <t>Yes (Y) or No (N)</t>
  </si>
  <si>
    <t>Severe Need Breakfast</t>
  </si>
  <si>
    <t>FED Breakfast Reimbursement</t>
  </si>
  <si>
    <t>FED Lunch Reimbursement</t>
  </si>
  <si>
    <t>CASH Breakfast Revenue (student payments)</t>
  </si>
  <si>
    <t>CASH Lunch Revenue (student payments)</t>
  </si>
  <si>
    <t>TOTAL FED Reimbursement</t>
  </si>
  <si>
    <t>Severe Need Lunch</t>
  </si>
  <si>
    <t>Anticipated % Increase in Breakfast</t>
  </si>
  <si>
    <t>Anticipated % Increase in Lunch</t>
  </si>
  <si>
    <t>Increase in Breakfast</t>
  </si>
  <si>
    <t>Increase in Lunch</t>
  </si>
  <si>
    <t>Projected Meals</t>
  </si>
  <si>
    <t>Community Eligibility Provision (CEP) Method</t>
  </si>
  <si>
    <t>CEP Claiming =</t>
  </si>
  <si>
    <t>Total Revenue Based on CEP Claiming:</t>
  </si>
  <si>
    <t>y</t>
  </si>
  <si>
    <t>Federal Breakfast CEP</t>
  </si>
  <si>
    <t>Federal Lunch CEP</t>
  </si>
  <si>
    <t>Month</t>
  </si>
  <si>
    <t>Site Name</t>
  </si>
  <si>
    <t>lunch regular rate</t>
  </si>
  <si>
    <t>lunch high rate</t>
  </si>
  <si>
    <t>Traditional vs CEP Comparison</t>
  </si>
  <si>
    <t>Lunch - Regular Rate + $0.08</t>
  </si>
  <si>
    <t>Lunch - High Rate + $0.08</t>
  </si>
  <si>
    <t>Approved for $0.08</t>
  </si>
  <si>
    <t>SY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</si>
</sst>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font>
    <font>
      <b/>
      <sz val="12"/>
      <color indexed="81"/>
      <name val="Arial"/>
      <family val="2"/>
    </font>
    <font>
      <b/>
      <sz val="10"/>
      <color indexed="81"/>
      <name val="Arial"/>
      <family val="2"/>
    </font>
    <font>
      <sz val="11"/>
      <color theme="1"/>
      <name val="Calibri"/>
      <family val="2"/>
    </font>
    <font>
      <b/>
      <sz val="12"/>
      <color theme="1"/>
      <name val="Arial"/>
      <family val="2"/>
    </font>
    <font>
      <sz val="10"/>
      <color theme="1"/>
      <name val="Arial"/>
      <family val="2"/>
    </font>
    <font>
      <b/>
      <sz val="12"/>
      <color theme="0"/>
      <name val="Arial"/>
      <family val="2"/>
    </font>
    <font>
      <b/>
      <sz val="13"/>
      <color theme="0"/>
      <name val="Arial"/>
      <family val="2"/>
    </font>
    <font>
      <sz val="11"/>
      <color theme="1"/>
      <name val="Arial"/>
      <family val="2"/>
    </font>
    <font>
      <b/>
      <sz val="11"/>
      <color theme="1"/>
      <name val="Arial"/>
      <family val="2"/>
    </font>
    <font>
      <b/>
      <u/>
      <sz val="11"/>
      <color theme="1"/>
      <name val="Arial"/>
      <family val="2"/>
    </font>
    <font>
      <sz val="11"/>
      <color theme="0"/>
      <name val="Arial"/>
      <family val="2"/>
    </font>
    <font>
      <b/>
      <sz val="13"/>
      <color rgb="FFFF0000"/>
      <name val="Arial"/>
      <family val="2"/>
    </font>
  </fonts>
  <fills count="8">
    <fill>
      <patternFill patternType="none"/>
    </fill>
    <fill>
      <patternFill patternType="gray125"/>
    </fill>
    <fill>
      <patternFill patternType="solid">
        <fgColor rgb="FFFFFF66"/>
        <bgColor indexed="64"/>
      </patternFill>
    </fill>
    <fill>
      <patternFill patternType="solid">
        <fgColor rgb="FF9900FF"/>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6600"/>
        <bgColor indexed="64"/>
      </patternFill>
    </fill>
    <fill>
      <patternFill patternType="solid">
        <fgColor rgb="FFFFFF00"/>
        <bgColor indexed="64"/>
      </patternFill>
    </fill>
  </fills>
  <borders count="3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06">
    <xf numFmtId="0" fontId="0" fillId="0" borderId="0" xfId="0"/>
    <xf numFmtId="0" fontId="4" fillId="0" borderId="0" xfId="0" applyFont="1"/>
    <xf numFmtId="0" fontId="4" fillId="0" borderId="1" xfId="0" applyFont="1" applyBorder="1"/>
    <xf numFmtId="0" fontId="5" fillId="0" borderId="0" xfId="0" applyFont="1" applyAlignment="1">
      <alignment vertical="top" wrapText="1"/>
    </xf>
    <xf numFmtId="0" fontId="4" fillId="0" borderId="2" xfId="0" applyFont="1" applyBorder="1"/>
    <xf numFmtId="3" fontId="4" fillId="2" borderId="5"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protection locked="0"/>
    </xf>
    <xf numFmtId="164" fontId="4" fillId="2" borderId="7" xfId="0" applyNumberFormat="1"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0" fontId="6" fillId="3" borderId="10" xfId="0" applyFont="1" applyFill="1" applyBorder="1"/>
    <xf numFmtId="0" fontId="7" fillId="3" borderId="11" xfId="0" applyFont="1" applyFill="1" applyBorder="1" applyAlignment="1">
      <alignment horizontal="right"/>
    </xf>
    <xf numFmtId="0" fontId="4" fillId="0" borderId="12" xfId="0" applyFont="1" applyBorder="1" applyAlignment="1">
      <alignment horizontal="center" vertical="center"/>
    </xf>
    <xf numFmtId="0" fontId="6" fillId="4" borderId="2" xfId="0" applyFont="1" applyFill="1" applyBorder="1" applyAlignment="1" applyProtection="1">
      <alignment wrapText="1"/>
      <protection locked="0"/>
    </xf>
    <xf numFmtId="3"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3" fontId="4"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7" fillId="3" borderId="16" xfId="0" applyNumberFormat="1" applyFont="1" applyFill="1" applyBorder="1" applyAlignment="1">
      <alignment horizontal="left"/>
    </xf>
    <xf numFmtId="0" fontId="7" fillId="6" borderId="17" xfId="0" applyFont="1" applyFill="1" applyBorder="1" applyAlignment="1">
      <alignment horizontal="right"/>
    </xf>
    <xf numFmtId="164" fontId="7" fillId="6" borderId="18" xfId="0" applyNumberFormat="1" applyFont="1" applyFill="1" applyBorder="1" applyAlignment="1">
      <alignment horizontal="left"/>
    </xf>
    <xf numFmtId="0" fontId="8" fillId="0" borderId="0" xfId="0" applyFont="1"/>
    <xf numFmtId="0" fontId="8" fillId="7" borderId="20" xfId="0" applyFont="1" applyFill="1" applyBorder="1" applyAlignment="1" applyProtection="1">
      <alignment horizontal="center"/>
      <protection locked="0"/>
    </xf>
    <xf numFmtId="9" fontId="8" fillId="7" borderId="20" xfId="2" applyFont="1" applyFill="1" applyBorder="1" applyAlignment="1" applyProtection="1">
      <alignment horizontal="center"/>
      <protection locked="0"/>
    </xf>
    <xf numFmtId="0" fontId="10" fillId="0" borderId="0" xfId="0" applyFont="1" applyAlignment="1">
      <alignment horizontal="center"/>
    </xf>
    <xf numFmtId="0" fontId="8" fillId="2" borderId="20" xfId="0" applyFont="1" applyFill="1" applyBorder="1" applyAlignment="1" applyProtection="1">
      <alignment horizontal="center"/>
      <protection locked="0"/>
    </xf>
    <xf numFmtId="9" fontId="8" fillId="2" borderId="20" xfId="2" applyFont="1" applyFill="1" applyBorder="1" applyAlignment="1" applyProtection="1">
      <alignment horizontal="center"/>
      <protection locked="0"/>
    </xf>
    <xf numFmtId="0" fontId="9" fillId="0" borderId="0" xfId="0" applyFont="1"/>
    <xf numFmtId="0" fontId="8" fillId="0" borderId="0" xfId="0" applyFont="1" applyAlignment="1">
      <alignment horizontal="center"/>
    </xf>
    <xf numFmtId="0" fontId="9" fillId="0" borderId="0" xfId="0" applyFont="1" applyAlignment="1">
      <alignment horizontal="center" vertical="center"/>
    </xf>
    <xf numFmtId="164" fontId="9" fillId="0" borderId="0" xfId="0" applyNumberFormat="1" applyFont="1" applyAlignment="1">
      <alignment horizontal="center" vertical="center"/>
    </xf>
    <xf numFmtId="3" fontId="8" fillId="0" borderId="0" xfId="0" applyNumberFormat="1" applyFont="1"/>
    <xf numFmtId="44" fontId="8" fillId="0" borderId="0" xfId="1" applyFont="1" applyProtection="1"/>
    <xf numFmtId="44" fontId="8" fillId="0" borderId="0" xfId="0" applyNumberFormat="1" applyFont="1"/>
    <xf numFmtId="0" fontId="0" fillId="0" borderId="0" xfId="0" applyAlignment="1">
      <alignment vertical="center"/>
    </xf>
    <xf numFmtId="44" fontId="8" fillId="0" borderId="0" xfId="1" applyFont="1"/>
    <xf numFmtId="0" fontId="4" fillId="0" borderId="0" xfId="0" applyFont="1"/>
    <xf numFmtId="0" fontId="12" fillId="0" borderId="34"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4" fillId="0" borderId="4"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44" fontId="4" fillId="0" borderId="7"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0" fontId="7" fillId="6" borderId="34" xfId="0" applyFont="1" applyFill="1" applyBorder="1" applyAlignment="1">
      <alignment horizontal="right"/>
    </xf>
    <xf numFmtId="0" fontId="7" fillId="6" borderId="35" xfId="0" applyFont="1" applyFill="1" applyBorder="1" applyAlignment="1">
      <alignment horizontal="right"/>
    </xf>
    <xf numFmtId="164" fontId="7" fillId="6" borderId="35" xfId="0" applyNumberFormat="1" applyFont="1" applyFill="1" applyBorder="1" applyAlignment="1">
      <alignment horizontal="left" wrapText="1"/>
    </xf>
    <xf numFmtId="164" fontId="7" fillId="6" borderId="36" xfId="0" applyNumberFormat="1" applyFont="1" applyFill="1" applyBorder="1" applyAlignment="1">
      <alignment horizontal="left" wrapText="1"/>
    </xf>
    <xf numFmtId="3" fontId="4" fillId="0" borderId="7"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9" fillId="2" borderId="13"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7" fillId="3" borderId="30" xfId="0" applyFont="1" applyFill="1" applyBorder="1" applyAlignment="1" applyProtection="1">
      <alignment horizontal="right"/>
      <protection locked="0"/>
    </xf>
    <xf numFmtId="0" fontId="7" fillId="3" borderId="31" xfId="0" applyFont="1" applyFill="1" applyBorder="1" applyAlignment="1" applyProtection="1">
      <alignment horizontal="right"/>
      <protection locked="0"/>
    </xf>
    <xf numFmtId="164" fontId="7" fillId="3" borderId="31" xfId="0" applyNumberFormat="1" applyFont="1" applyFill="1" applyBorder="1" applyAlignment="1" applyProtection="1">
      <alignment horizontal="left" wrapText="1"/>
      <protection locked="0"/>
    </xf>
    <xf numFmtId="164" fontId="7" fillId="3" borderId="32" xfId="0" applyNumberFormat="1" applyFont="1" applyFill="1" applyBorder="1" applyAlignment="1" applyProtection="1">
      <alignment horizontal="left" wrapText="1"/>
      <protection locked="0"/>
    </xf>
    <xf numFmtId="0" fontId="4" fillId="0" borderId="0" xfId="0" applyFont="1" applyProtection="1">
      <protection locked="0"/>
    </xf>
    <xf numFmtId="0" fontId="8" fillId="0" borderId="0" xfId="0" applyFont="1" applyProtection="1">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protection locked="0"/>
    </xf>
    <xf numFmtId="0" fontId="11" fillId="6" borderId="18" xfId="0" applyFont="1" applyFill="1" applyBorder="1" applyAlignment="1" applyProtection="1">
      <alignment horizontal="center"/>
      <protection locked="0"/>
    </xf>
    <xf numFmtId="0" fontId="6" fillId="5" borderId="27" xfId="0" applyFont="1" applyFill="1" applyBorder="1" applyAlignment="1" applyProtection="1">
      <alignment horizontal="center" vertical="center" textRotation="90"/>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9" fillId="2" borderId="13"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6" fillId="4" borderId="23" xfId="0" applyFont="1" applyFill="1" applyBorder="1" applyAlignment="1" applyProtection="1">
      <alignment horizontal="center"/>
      <protection locked="0"/>
    </xf>
    <xf numFmtId="0" fontId="8" fillId="0" borderId="0" xfId="0" applyFont="1" applyProtection="1"/>
    <xf numFmtId="0" fontId="8" fillId="0" borderId="0" xfId="0" applyFont="1" applyAlignment="1" applyProtection="1">
      <alignment horizontal="center"/>
    </xf>
    <xf numFmtId="0" fontId="9" fillId="0" borderId="0" xfId="0" applyFont="1" applyProtection="1"/>
    <xf numFmtId="0" fontId="8" fillId="0" borderId="19" xfId="0" applyFont="1" applyBorder="1" applyProtection="1"/>
    <xf numFmtId="0" fontId="9" fillId="0" borderId="0" xfId="0" applyFont="1" applyAlignment="1" applyProtection="1">
      <alignment horizontal="left"/>
    </xf>
    <xf numFmtId="0" fontId="8" fillId="0" borderId="0" xfId="0" applyFont="1" applyAlignment="1" applyProtection="1">
      <alignment horizontal="left"/>
    </xf>
    <xf numFmtId="0" fontId="9" fillId="0" borderId="0" xfId="0" applyFont="1" applyAlignment="1" applyProtection="1">
      <alignment horizontal="center"/>
    </xf>
    <xf numFmtId="0" fontId="6" fillId="3" borderId="25" xfId="0" applyFont="1" applyFill="1" applyBorder="1" applyAlignment="1" applyProtection="1">
      <alignment horizontal="center" vertical="center"/>
    </xf>
    <xf numFmtId="0" fontId="6" fillId="3" borderId="26" xfId="0" applyFont="1" applyFill="1" applyBorder="1" applyAlignment="1" applyProtection="1">
      <alignment horizontal="center" vertical="center"/>
    </xf>
    <xf numFmtId="0" fontId="11" fillId="3" borderId="26" xfId="0" applyFont="1" applyFill="1" applyBorder="1" applyAlignment="1" applyProtection="1">
      <alignment horizontal="center"/>
    </xf>
    <xf numFmtId="0" fontId="11" fillId="3" borderId="14" xfId="0" applyFont="1" applyFill="1" applyBorder="1" applyAlignment="1" applyProtection="1">
      <alignment horizontal="center"/>
    </xf>
    <xf numFmtId="0" fontId="6" fillId="4" borderId="27" xfId="0" applyFont="1" applyFill="1" applyBorder="1" applyAlignment="1" applyProtection="1">
      <alignment horizontal="center" vertical="center" textRotation="90"/>
    </xf>
    <xf numFmtId="0" fontId="8" fillId="4" borderId="28" xfId="0" applyFont="1" applyFill="1" applyBorder="1" applyAlignment="1" applyProtection="1">
      <alignment horizontal="center" vertical="center"/>
    </xf>
    <xf numFmtId="0" fontId="8" fillId="4" borderId="29" xfId="0" applyFont="1" applyFill="1" applyBorder="1" applyAlignment="1" applyProtection="1">
      <alignment horizontal="center" vertical="center"/>
    </xf>
    <xf numFmtId="0" fontId="6" fillId="4" borderId="13" xfId="0" applyFont="1" applyFill="1" applyBorder="1" applyAlignment="1" applyProtection="1">
      <alignment horizontal="center"/>
    </xf>
    <xf numFmtId="0" fontId="6" fillId="4" borderId="22" xfId="0" applyFont="1" applyFill="1" applyBorder="1" applyAlignment="1" applyProtection="1">
      <alignment horizontal="center"/>
    </xf>
    <xf numFmtId="0" fontId="6" fillId="5" borderId="13" xfId="0" applyFont="1" applyFill="1" applyBorder="1" applyAlignment="1" applyProtection="1">
      <alignment horizontal="center"/>
    </xf>
    <xf numFmtId="0" fontId="6" fillId="5" borderId="22" xfId="0" applyFont="1" applyFill="1" applyBorder="1" applyAlignment="1" applyProtection="1">
      <alignment horizontal="center"/>
    </xf>
    <xf numFmtId="0" fontId="4" fillId="0" borderId="1" xfId="0" applyFont="1" applyBorder="1" applyProtection="1"/>
    <xf numFmtId="0" fontId="4" fillId="0" borderId="2" xfId="0" applyFont="1" applyBorder="1" applyProtection="1"/>
    <xf numFmtId="0" fontId="6" fillId="5" borderId="2" xfId="0" applyFont="1" applyFill="1" applyBorder="1" applyAlignment="1" applyProtection="1">
      <alignment wrapText="1"/>
    </xf>
    <xf numFmtId="0" fontId="6" fillId="5" borderId="23" xfId="0" applyFont="1" applyFill="1" applyBorder="1" applyAlignment="1" applyProtection="1">
      <alignment horizontal="center"/>
    </xf>
    <xf numFmtId="0" fontId="6" fillId="5" borderId="24" xfId="0" applyFont="1" applyFill="1" applyBorder="1" applyAlignment="1" applyProtection="1">
      <alignment horizontal="center"/>
    </xf>
    <xf numFmtId="0" fontId="4" fillId="0" borderId="3" xfId="0" applyFont="1" applyBorder="1" applyAlignment="1" applyProtection="1">
      <alignment wrapText="1"/>
    </xf>
    <xf numFmtId="0" fontId="6" fillId="5" borderId="13"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4" xfId="0" applyFont="1" applyBorder="1" applyAlignment="1" applyProtection="1">
      <alignment vertical="center"/>
    </xf>
    <xf numFmtId="0" fontId="4" fillId="0" borderId="4" xfId="0" applyFont="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7"/>
  <sheetViews>
    <sheetView tabSelected="1" zoomScale="80" zoomScaleNormal="80" workbookViewId="0">
      <selection activeCell="C27" sqref="C27"/>
    </sheetView>
  </sheetViews>
  <sheetFormatPr defaultColWidth="8.85546875" defaultRowHeight="14.25" x14ac:dyDescent="0.2"/>
  <cols>
    <col min="1" max="1" width="3.7109375" style="27" bestFit="1" customWidth="1"/>
    <col min="2" max="2" width="28.7109375" style="27" customWidth="1"/>
    <col min="3" max="3" width="22.42578125" style="27" bestFit="1" customWidth="1"/>
    <col min="4" max="4" width="4.140625" style="34" bestFit="1" customWidth="1"/>
    <col min="5" max="5" width="32.85546875" style="27" customWidth="1"/>
    <col min="6" max="6" width="22.42578125" style="27" bestFit="1" customWidth="1"/>
    <col min="7" max="7" width="5.28515625" style="27" hidden="1" customWidth="1"/>
    <col min="8" max="8" width="29.140625" style="27" hidden="1" customWidth="1"/>
    <col min="9" max="11" width="16.28515625" style="27" hidden="1" customWidth="1"/>
    <col min="12" max="14" width="16.28515625" style="27" customWidth="1"/>
    <col min="15" max="21" width="8.85546875" style="27" customWidth="1"/>
    <col min="22" max="16384" width="8.85546875" style="27"/>
  </cols>
  <sheetData>
    <row r="1" spans="1:11" ht="15" x14ac:dyDescent="0.25">
      <c r="A1" s="83" t="s">
        <v>47</v>
      </c>
      <c r="B1" s="83"/>
      <c r="C1" s="83"/>
      <c r="D1" s="83"/>
      <c r="E1" s="83"/>
      <c r="F1" s="83"/>
    </row>
    <row r="2" spans="1:11" ht="15" x14ac:dyDescent="0.25">
      <c r="A2" s="83" t="s">
        <v>51</v>
      </c>
      <c r="B2" s="83"/>
      <c r="C2" s="83"/>
      <c r="D2" s="83"/>
      <c r="E2" s="83"/>
      <c r="F2" s="83"/>
    </row>
    <row r="3" spans="1:11" ht="15" thickBot="1" x14ac:dyDescent="0.25">
      <c r="A3" s="34"/>
      <c r="B3" s="34"/>
      <c r="C3" s="34"/>
      <c r="E3" s="34"/>
      <c r="F3" s="34"/>
    </row>
    <row r="4" spans="1:11" ht="15.75" thickBot="1" x14ac:dyDescent="0.3">
      <c r="A4" s="77"/>
      <c r="B4" s="79" t="s">
        <v>44</v>
      </c>
      <c r="C4" s="73"/>
      <c r="D4" s="74"/>
      <c r="E4" s="75"/>
      <c r="F4" s="77"/>
    </row>
    <row r="5" spans="1:11" ht="15.75" thickBot="1" x14ac:dyDescent="0.3">
      <c r="A5" s="77"/>
      <c r="B5" s="79" t="s">
        <v>43</v>
      </c>
      <c r="C5" s="57"/>
      <c r="D5" s="58"/>
      <c r="E5" s="59"/>
      <c r="F5" s="77"/>
    </row>
    <row r="6" spans="1:11" ht="15" thickBot="1" x14ac:dyDescent="0.25">
      <c r="A6" s="77"/>
      <c r="B6" s="77"/>
      <c r="C6" s="77"/>
      <c r="D6" s="78"/>
      <c r="E6" s="77"/>
      <c r="F6" s="77"/>
    </row>
    <row r="7" spans="1:11" ht="15.75" thickBot="1" x14ac:dyDescent="0.3">
      <c r="A7" s="77"/>
      <c r="B7" s="79" t="s">
        <v>50</v>
      </c>
      <c r="C7" s="80" t="s">
        <v>24</v>
      </c>
      <c r="D7" s="28" t="s">
        <v>40</v>
      </c>
      <c r="E7" s="77" t="s">
        <v>32</v>
      </c>
      <c r="F7" s="29">
        <v>0</v>
      </c>
      <c r="H7" s="30"/>
      <c r="I7" s="30" t="s">
        <v>4</v>
      </c>
      <c r="J7" s="30" t="s">
        <v>21</v>
      </c>
      <c r="K7" s="30" t="s">
        <v>6</v>
      </c>
    </row>
    <row r="8" spans="1:11" ht="15.75" thickBot="1" x14ac:dyDescent="0.3">
      <c r="A8" s="77"/>
      <c r="B8" s="81" t="s">
        <v>31</v>
      </c>
      <c r="C8" s="82" t="s">
        <v>24</v>
      </c>
      <c r="D8" s="31"/>
      <c r="E8" s="77" t="s">
        <v>33</v>
      </c>
      <c r="F8" s="32">
        <v>0</v>
      </c>
      <c r="H8" s="33" t="s">
        <v>23</v>
      </c>
      <c r="I8" s="34">
        <v>2.2799999999999998</v>
      </c>
      <c r="J8" s="34">
        <v>1.98</v>
      </c>
      <c r="K8" s="34">
        <v>0.38</v>
      </c>
    </row>
    <row r="9" spans="1:11" ht="15.75" thickBot="1" x14ac:dyDescent="0.3">
      <c r="A9" s="77"/>
      <c r="B9" s="81" t="s">
        <v>25</v>
      </c>
      <c r="C9" s="82" t="s">
        <v>24</v>
      </c>
      <c r="D9" s="31"/>
      <c r="E9" s="77"/>
      <c r="F9" s="77"/>
      <c r="H9" s="33" t="s">
        <v>22</v>
      </c>
      <c r="I9" s="34">
        <v>2.73</v>
      </c>
      <c r="J9" s="34">
        <v>2.4300000000000002</v>
      </c>
      <c r="K9" s="34">
        <v>0.38</v>
      </c>
    </row>
    <row r="10" spans="1:11" ht="15.75" thickBot="1" x14ac:dyDescent="0.3">
      <c r="A10" s="77"/>
      <c r="B10" s="77"/>
      <c r="C10" s="77"/>
      <c r="D10" s="78"/>
      <c r="E10" s="77"/>
      <c r="F10" s="77"/>
      <c r="H10" s="33" t="s">
        <v>48</v>
      </c>
      <c r="I10" s="34">
        <v>4.665</v>
      </c>
      <c r="J10" s="34">
        <v>4.2649999999999997</v>
      </c>
      <c r="K10" s="34">
        <v>0.81499999999999995</v>
      </c>
    </row>
    <row r="11" spans="1:11" ht="16.5" thickBot="1" x14ac:dyDescent="0.3">
      <c r="A11" s="84" t="s">
        <v>0</v>
      </c>
      <c r="B11" s="85"/>
      <c r="C11" s="85"/>
      <c r="D11" s="86"/>
      <c r="E11" s="86"/>
      <c r="F11" s="87"/>
      <c r="G11" s="1"/>
      <c r="H11" s="33" t="s">
        <v>49</v>
      </c>
      <c r="I11" s="34">
        <v>4.6849999999999996</v>
      </c>
      <c r="J11" s="34">
        <v>4.2850000000000001</v>
      </c>
      <c r="K11" s="34">
        <v>0.83499999999999996</v>
      </c>
    </row>
    <row r="12" spans="1:11" ht="16.5" thickBot="1" x14ac:dyDescent="0.3">
      <c r="A12" s="88" t="s">
        <v>1</v>
      </c>
      <c r="B12" s="91" t="s">
        <v>2</v>
      </c>
      <c r="C12" s="92"/>
      <c r="D12" s="70" t="s">
        <v>3</v>
      </c>
      <c r="E12" s="93" t="s">
        <v>2</v>
      </c>
      <c r="F12" s="94"/>
      <c r="G12" s="1"/>
    </row>
    <row r="13" spans="1:11" ht="15.75" x14ac:dyDescent="0.25">
      <c r="A13" s="89"/>
      <c r="B13" s="2" t="s">
        <v>4</v>
      </c>
      <c r="C13" s="5"/>
      <c r="D13" s="71"/>
      <c r="E13" s="95" t="s">
        <v>4</v>
      </c>
      <c r="F13" s="11"/>
      <c r="G13" s="3"/>
      <c r="H13" s="27" t="s">
        <v>45</v>
      </c>
      <c r="I13" s="34">
        <v>4.585</v>
      </c>
      <c r="J13" s="34">
        <v>4.1849999999999996</v>
      </c>
      <c r="K13" s="34">
        <v>0.73499999999999999</v>
      </c>
    </row>
    <row r="14" spans="1:11" ht="15.75" x14ac:dyDescent="0.25">
      <c r="A14" s="89"/>
      <c r="B14" s="4" t="s">
        <v>21</v>
      </c>
      <c r="C14" s="6"/>
      <c r="D14" s="71"/>
      <c r="E14" s="96" t="s">
        <v>21</v>
      </c>
      <c r="F14" s="12"/>
      <c r="G14" s="3"/>
      <c r="H14" s="33" t="s">
        <v>46</v>
      </c>
      <c r="I14" s="34">
        <v>4.6050000000000004</v>
      </c>
      <c r="J14" s="34">
        <v>4.2050000000000001</v>
      </c>
      <c r="K14" s="34">
        <v>0.755</v>
      </c>
    </row>
    <row r="15" spans="1:11" ht="15.75" x14ac:dyDescent="0.25">
      <c r="A15" s="89"/>
      <c r="B15" s="4" t="s">
        <v>6</v>
      </c>
      <c r="C15" s="6"/>
      <c r="D15" s="71"/>
      <c r="E15" s="96" t="s">
        <v>6</v>
      </c>
      <c r="F15" s="12"/>
      <c r="G15" s="3"/>
      <c r="H15" s="33"/>
      <c r="I15" s="34"/>
      <c r="J15" s="34"/>
      <c r="K15" s="34"/>
    </row>
    <row r="16" spans="1:11" ht="31.15" customHeight="1" x14ac:dyDescent="0.25">
      <c r="A16" s="89"/>
      <c r="B16" s="16" t="s">
        <v>7</v>
      </c>
      <c r="C16" s="17">
        <f>SUM(C13:C15)</f>
        <v>0</v>
      </c>
      <c r="D16" s="71"/>
      <c r="E16" s="97" t="s">
        <v>8</v>
      </c>
      <c r="F16" s="19">
        <f>SUM(F13:F15)</f>
        <v>0</v>
      </c>
      <c r="G16" s="1"/>
    </row>
    <row r="17" spans="1:13" ht="31.15" customHeight="1" x14ac:dyDescent="0.25">
      <c r="A17" s="89"/>
      <c r="B17" s="16" t="s">
        <v>26</v>
      </c>
      <c r="C17" s="18">
        <f>IF(D9="Y",((C13*I9)+(C14*J9)+(C15*K9)),((C13*I8)+(C14*J8)+(C15*K8)))</f>
        <v>0</v>
      </c>
      <c r="D17" s="71"/>
      <c r="E17" s="97" t="s">
        <v>27</v>
      </c>
      <c r="F17" s="20">
        <f>IF(D7="Y",(IF(D8="N",((F13*I10)+(F14*J10)+(F15*K10)),((F13*I11)+(F14*J11)+(F15*K11)))),IF(D7="N",(IF(D8="N",((F13*I13)+(F14*J13)+(F15*K13)),((F13*I14)+(F14*J14)+(F15*K14))))))</f>
        <v>0</v>
      </c>
      <c r="G17" s="1"/>
      <c r="H17" s="35" t="s">
        <v>30</v>
      </c>
      <c r="I17" s="36">
        <f>C17+F17</f>
        <v>0</v>
      </c>
      <c r="J17" s="30"/>
      <c r="K17" s="30"/>
    </row>
    <row r="18" spans="1:13" ht="15.75" x14ac:dyDescent="0.25">
      <c r="A18" s="89"/>
      <c r="B18" s="76" t="s">
        <v>9</v>
      </c>
      <c r="C18" s="76"/>
      <c r="D18" s="71"/>
      <c r="E18" s="98" t="s">
        <v>9</v>
      </c>
      <c r="F18" s="99"/>
      <c r="G18" s="1"/>
      <c r="H18" s="33"/>
      <c r="I18" s="34"/>
      <c r="J18" s="34"/>
      <c r="K18" s="34"/>
    </row>
    <row r="19" spans="1:13" ht="15.75" x14ac:dyDescent="0.25">
      <c r="A19" s="89"/>
      <c r="B19" s="96" t="s">
        <v>5</v>
      </c>
      <c r="C19" s="7"/>
      <c r="D19" s="71"/>
      <c r="E19" s="96" t="s">
        <v>5</v>
      </c>
      <c r="F19" s="8"/>
      <c r="G19" s="1"/>
      <c r="H19" s="33"/>
      <c r="I19" s="34"/>
      <c r="J19" s="34"/>
      <c r="K19" s="34"/>
    </row>
    <row r="20" spans="1:13" ht="15.75" x14ac:dyDescent="0.25">
      <c r="A20" s="89"/>
      <c r="B20" s="96" t="s">
        <v>6</v>
      </c>
      <c r="C20" s="7"/>
      <c r="D20" s="71"/>
      <c r="E20" s="96" t="s">
        <v>6</v>
      </c>
      <c r="F20" s="9"/>
      <c r="G20" s="1"/>
      <c r="H20" s="33"/>
      <c r="I20" s="34"/>
      <c r="J20" s="34"/>
      <c r="K20" s="34"/>
    </row>
    <row r="21" spans="1:13" ht="31.15" customHeight="1" thickBot="1" x14ac:dyDescent="0.3">
      <c r="A21" s="89"/>
      <c r="B21" s="100" t="s">
        <v>28</v>
      </c>
      <c r="C21" s="23">
        <f>(C14*C19)+(C15*C20)</f>
        <v>0</v>
      </c>
      <c r="D21" s="71"/>
      <c r="E21" s="100" t="s">
        <v>29</v>
      </c>
      <c r="F21" s="21">
        <f>(F14*F19)+(F15*F20)</f>
        <v>0</v>
      </c>
      <c r="G21" s="1"/>
      <c r="H21" s="33"/>
      <c r="I21" s="34"/>
      <c r="J21" s="34"/>
      <c r="K21" s="34"/>
    </row>
    <row r="22" spans="1:13" ht="31.15" customHeight="1" thickBot="1" x14ac:dyDescent="0.3">
      <c r="A22" s="90"/>
      <c r="B22" s="102" t="s">
        <v>10</v>
      </c>
      <c r="C22" s="22">
        <f>C17+C21</f>
        <v>0</v>
      </c>
      <c r="D22" s="72"/>
      <c r="E22" s="101" t="s">
        <v>11</v>
      </c>
      <c r="F22" s="22">
        <f>F17+F21</f>
        <v>0</v>
      </c>
      <c r="G22" s="1"/>
      <c r="H22" s="33"/>
      <c r="I22" s="34"/>
      <c r="J22" s="34"/>
      <c r="K22" s="34"/>
    </row>
    <row r="23" spans="1:13" ht="17.25" thickBot="1" x14ac:dyDescent="0.3">
      <c r="A23" s="60" t="s">
        <v>12</v>
      </c>
      <c r="B23" s="61"/>
      <c r="C23" s="61"/>
      <c r="D23" s="62">
        <f>C22+F22</f>
        <v>0</v>
      </c>
      <c r="E23" s="62"/>
      <c r="F23" s="63"/>
      <c r="G23" s="1"/>
      <c r="H23" s="33"/>
      <c r="I23" s="34"/>
      <c r="J23" s="34"/>
      <c r="K23" s="34"/>
    </row>
    <row r="24" spans="1:13" ht="16.5" thickBot="1" x14ac:dyDescent="0.3">
      <c r="A24" s="64"/>
      <c r="B24" s="65"/>
      <c r="C24" s="65"/>
      <c r="D24" s="65"/>
      <c r="E24" s="65"/>
      <c r="F24" s="65"/>
      <c r="G24" s="1"/>
    </row>
    <row r="25" spans="1:13" ht="15.6" customHeight="1" x14ac:dyDescent="0.2">
      <c r="A25" s="66" t="s">
        <v>37</v>
      </c>
      <c r="B25" s="67"/>
      <c r="C25" s="67"/>
      <c r="D25" s="68"/>
      <c r="E25" s="68"/>
      <c r="F25" s="69"/>
      <c r="J25" s="27" t="s">
        <v>36</v>
      </c>
    </row>
    <row r="26" spans="1:13" ht="15.75" x14ac:dyDescent="0.2">
      <c r="A26" s="103">
        <v>1</v>
      </c>
      <c r="B26" s="104" t="s">
        <v>13</v>
      </c>
      <c r="C26" s="10"/>
      <c r="D26" s="46">
        <v>5</v>
      </c>
      <c r="E26" s="46" t="s">
        <v>7</v>
      </c>
      <c r="F26" s="55">
        <f>J26</f>
        <v>0</v>
      </c>
      <c r="H26" s="27" t="s">
        <v>34</v>
      </c>
      <c r="I26" s="27">
        <f>C16*F7</f>
        <v>0</v>
      </c>
      <c r="J26" s="37">
        <f>I26+C16</f>
        <v>0</v>
      </c>
      <c r="M26" s="41"/>
    </row>
    <row r="27" spans="1:13" ht="15.75" x14ac:dyDescent="0.2">
      <c r="A27" s="103"/>
      <c r="B27" s="104" t="s">
        <v>14</v>
      </c>
      <c r="C27" s="10"/>
      <c r="D27" s="46"/>
      <c r="E27" s="46"/>
      <c r="F27" s="56"/>
      <c r="H27" s="27" t="s">
        <v>35</v>
      </c>
      <c r="I27" s="27">
        <f>F16*F8</f>
        <v>0</v>
      </c>
      <c r="J27" s="37">
        <f>I27+F16</f>
        <v>0</v>
      </c>
      <c r="M27" s="41"/>
    </row>
    <row r="28" spans="1:13" ht="14.45" customHeight="1" x14ac:dyDescent="0.2">
      <c r="A28" s="103">
        <v>2</v>
      </c>
      <c r="B28" s="105" t="s">
        <v>15</v>
      </c>
      <c r="C28" s="47" t="e">
        <f>C27/C26</f>
        <v>#DIV/0!</v>
      </c>
      <c r="D28" s="46">
        <v>6</v>
      </c>
      <c r="E28" s="46" t="s">
        <v>16</v>
      </c>
      <c r="F28" s="55">
        <f>J27</f>
        <v>0</v>
      </c>
      <c r="M28" s="39"/>
    </row>
    <row r="29" spans="1:13" ht="14.45" customHeight="1" x14ac:dyDescent="0.2">
      <c r="A29" s="103"/>
      <c r="B29" s="105"/>
      <c r="C29" s="48"/>
      <c r="D29" s="46"/>
      <c r="E29" s="46"/>
      <c r="F29" s="56"/>
    </row>
    <row r="30" spans="1:13" x14ac:dyDescent="0.2">
      <c r="A30" s="103">
        <v>3</v>
      </c>
      <c r="B30" s="105" t="s">
        <v>17</v>
      </c>
      <c r="C30" s="47" t="e">
        <f>IF(C28*1.6&lt;=1,C28*1.6,1)</f>
        <v>#DIV/0!</v>
      </c>
      <c r="D30" s="46">
        <v>7</v>
      </c>
      <c r="E30" s="46" t="s">
        <v>10</v>
      </c>
      <c r="F30" s="49" t="e">
        <f>I32</f>
        <v>#DIV/0!</v>
      </c>
      <c r="I30" s="38"/>
      <c r="J30" s="38"/>
    </row>
    <row r="31" spans="1:13" x14ac:dyDescent="0.2">
      <c r="A31" s="103"/>
      <c r="B31" s="105"/>
      <c r="C31" s="47"/>
      <c r="D31" s="46"/>
      <c r="E31" s="46"/>
      <c r="F31" s="50"/>
      <c r="I31" s="38"/>
      <c r="J31" s="38"/>
    </row>
    <row r="32" spans="1:13" ht="14.45" customHeight="1" x14ac:dyDescent="0.2">
      <c r="A32" s="103">
        <v>4</v>
      </c>
      <c r="B32" s="105" t="s">
        <v>18</v>
      </c>
      <c r="C32" s="47" t="e">
        <f>1-C30</f>
        <v>#DIV/0!</v>
      </c>
      <c r="D32" s="46">
        <v>8</v>
      </c>
      <c r="E32" s="46" t="s">
        <v>11</v>
      </c>
      <c r="F32" s="49" t="e">
        <f>IF(D8="Y",(((F28*C30)*I11)+((F28*C32)*K11)),(((F28*C30)*I10)+(F28*C32)*K10))</f>
        <v>#DIV/0!</v>
      </c>
      <c r="H32" s="27" t="s">
        <v>41</v>
      </c>
      <c r="I32" s="27" t="e">
        <f>IF(D9="Y",(((F26*C30)*I9)+((F26*C32)*K9)),(((F26*C30)*I8)+(F26*C32)*K8))</f>
        <v>#DIV/0!</v>
      </c>
      <c r="J32" s="39"/>
    </row>
    <row r="33" spans="1:9" ht="14.45" customHeight="1" x14ac:dyDescent="0.2">
      <c r="A33" s="103"/>
      <c r="B33" s="105"/>
      <c r="C33" s="48"/>
      <c r="D33" s="46"/>
      <c r="E33" s="46"/>
      <c r="F33" s="50"/>
      <c r="H33" s="27" t="s">
        <v>42</v>
      </c>
      <c r="I33" s="40" t="e">
        <f>IF(D8="Y",(((F28*C30)*I11)+((F28*C32)*K11)),(((F28*C30)*I10)+(F28*C32)*K10))</f>
        <v>#DIV/0!</v>
      </c>
    </row>
    <row r="34" spans="1:9" ht="17.25" thickBot="1" x14ac:dyDescent="0.3">
      <c r="A34" s="51" t="s">
        <v>39</v>
      </c>
      <c r="B34" s="52"/>
      <c r="C34" s="52"/>
      <c r="D34" s="53" t="e">
        <f>F30+F32</f>
        <v>#DIV/0!</v>
      </c>
      <c r="E34" s="53"/>
      <c r="F34" s="54"/>
    </row>
    <row r="35" spans="1:9" ht="16.5" thickBot="1" x14ac:dyDescent="0.3">
      <c r="A35" s="42"/>
      <c r="B35" s="42"/>
      <c r="C35" s="42"/>
      <c r="D35" s="42"/>
      <c r="E35" s="42"/>
      <c r="F35" s="42"/>
    </row>
    <row r="36" spans="1:9" ht="16.5" x14ac:dyDescent="0.25">
      <c r="A36" s="13"/>
      <c r="B36" s="14" t="s">
        <v>19</v>
      </c>
      <c r="C36" s="24">
        <f>D23</f>
        <v>0</v>
      </c>
      <c r="D36" s="15" t="s">
        <v>20</v>
      </c>
      <c r="E36" s="25" t="s">
        <v>38</v>
      </c>
      <c r="F36" s="26" t="e">
        <f>D34</f>
        <v>#DIV/0!</v>
      </c>
    </row>
    <row r="37" spans="1:9" ht="17.25" thickBot="1" x14ac:dyDescent="0.3">
      <c r="A37" s="43" t="e">
        <f>IF(C36&gt;F36,"Traditional Claiming Provides Greater Reimbursement","CEP Claiming Provides Greater Reimbursement")</f>
        <v>#DIV/0!</v>
      </c>
      <c r="B37" s="44"/>
      <c r="C37" s="44"/>
      <c r="D37" s="44"/>
      <c r="E37" s="44"/>
      <c r="F37" s="45"/>
    </row>
  </sheetData>
  <sheetProtection algorithmName="SHA-512" hashValue="y/hiHMRQKV5ibSoN/wkH+fzEZbYcCRvgCTtDAS7JY+w/XhLgviepx/19uxGFqlO7hIKwown0hqoz1NifUA8zbQ==" saltValue="32COUB2irdaz0VKkXETVfg==" spinCount="100000" sheet="1" objects="1" scenarios="1" formatCells="0" formatColumns="0" formatRows="0" insertColumns="0" insertRows="0" insertHyperlinks="0" deleteColumns="0" deleteRows="0" selectLockedCells="1" sort="0" autoFilter="0" pivotTables="0"/>
  <mergeCells count="41">
    <mergeCell ref="F26:F27"/>
    <mergeCell ref="A1:F1"/>
    <mergeCell ref="A2:F2"/>
    <mergeCell ref="C4:E4"/>
    <mergeCell ref="B18:C18"/>
    <mergeCell ref="E18:F18"/>
    <mergeCell ref="B12:C12"/>
    <mergeCell ref="E12:F12"/>
    <mergeCell ref="A11:F11"/>
    <mergeCell ref="A12:A22"/>
    <mergeCell ref="F28:F29"/>
    <mergeCell ref="A30:A31"/>
    <mergeCell ref="C5:E5"/>
    <mergeCell ref="A23:C23"/>
    <mergeCell ref="D23:F23"/>
    <mergeCell ref="A24:F24"/>
    <mergeCell ref="A25:F25"/>
    <mergeCell ref="A26:A27"/>
    <mergeCell ref="D26:D27"/>
    <mergeCell ref="E26:E27"/>
    <mergeCell ref="A28:A29"/>
    <mergeCell ref="B28:B29"/>
    <mergeCell ref="C28:C29"/>
    <mergeCell ref="D28:D29"/>
    <mergeCell ref="E28:E29"/>
    <mergeCell ref="D12:D22"/>
    <mergeCell ref="D30:D31"/>
    <mergeCell ref="E30:E31"/>
    <mergeCell ref="F30:F31"/>
    <mergeCell ref="B30:B31"/>
    <mergeCell ref="C30:C31"/>
    <mergeCell ref="A35:F35"/>
    <mergeCell ref="A37:F37"/>
    <mergeCell ref="A32:A33"/>
    <mergeCell ref="B32:B33"/>
    <mergeCell ref="C32:C33"/>
    <mergeCell ref="D32:D33"/>
    <mergeCell ref="E32:E33"/>
    <mergeCell ref="F32:F33"/>
    <mergeCell ref="A34:C34"/>
    <mergeCell ref="D34:F34"/>
  </mergeCells>
  <pageMargins left="0.7" right="0.7" top="1"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 1</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Reimbursement Worksheet (Traditional vs. CEP)</dc:title>
  <dc:creator>cherzog</dc:creator>
  <cp:lastModifiedBy>Pam Rosebaugh</cp:lastModifiedBy>
  <cp:lastPrinted>2014-04-16T20:32:28Z</cp:lastPrinted>
  <dcterms:created xsi:type="dcterms:W3CDTF">2013-05-20T15:51:57Z</dcterms:created>
  <dcterms:modified xsi:type="dcterms:W3CDTF">2024-04-19T18:32:46Z</dcterms:modified>
</cp:coreProperties>
</file>