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T:\SNP\Record Keeping Forms\Menu Planning Forms\Menu Planning Tools - PY2023 - 80% WGR\"/>
    </mc:Choice>
  </mc:AlternateContent>
  <xr:revisionPtr revIDLastSave="0" documentId="13_ncr:1_{3F6920F9-9B40-4A6E-933D-A1B230455E92}" xr6:coauthVersionLast="47" xr6:coauthVersionMax="47" xr10:uidLastSave="{00000000-0000-0000-0000-000000000000}"/>
  <bookViews>
    <workbookView xWindow="-103" yWindow="-103" windowWidth="23657" windowHeight="15120" tabRatio="710" activeTab="1" xr2:uid="{00000000-000D-0000-FFFF-FFFF00000000}"/>
  </bookViews>
  <sheets>
    <sheet name="Instructions" sheetId="23" r:id="rId1"/>
    <sheet name="Weekly Menus" sheetId="7" r:id="rId2"/>
    <sheet name="K-8 (combined)" sheetId="21" r:id="rId3"/>
    <sheet name="9-12" sheetId="3" r:id="rId4"/>
    <sheet name="K-8 (combined) Prod Rec" sheetId="22" r:id="rId5"/>
    <sheet name="9-12 Production Records" sheetId="18" r:id="rId6"/>
  </sheets>
  <definedNames>
    <definedName name="AgeGradeGroups" localSheetId="0">#REF!</definedName>
    <definedName name="AgeGradeGroups" localSheetId="2">#REF!</definedName>
    <definedName name="AgeGradeGroups" localSheetId="4">#REF!</definedName>
    <definedName name="AgeGradeGroup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00" i="3" l="1"/>
  <c r="E171" i="3"/>
  <c r="E142" i="3"/>
  <c r="E113" i="3"/>
  <c r="E84" i="3"/>
  <c r="E55" i="3"/>
  <c r="E26" i="3"/>
  <c r="E200" i="21"/>
  <c r="E171" i="21"/>
  <c r="E142" i="21"/>
  <c r="E113" i="21"/>
  <c r="E84" i="21"/>
  <c r="E55" i="21"/>
  <c r="E26" i="21"/>
  <c r="E204" i="21" l="1"/>
  <c r="E204" i="3"/>
  <c r="O262" i="18"/>
  <c r="N262" i="18"/>
  <c r="M262" i="18"/>
  <c r="L262" i="18"/>
  <c r="K262" i="18"/>
  <c r="J262" i="18"/>
  <c r="O261" i="18"/>
  <c r="N261" i="18"/>
  <c r="M261" i="18"/>
  <c r="L261" i="18"/>
  <c r="K261" i="18"/>
  <c r="J261" i="18"/>
  <c r="O260" i="18"/>
  <c r="N260" i="18"/>
  <c r="M260" i="18"/>
  <c r="L260" i="18"/>
  <c r="K260" i="18"/>
  <c r="J260" i="18"/>
  <c r="O259" i="18"/>
  <c r="N259" i="18"/>
  <c r="M259" i="18"/>
  <c r="L259" i="18"/>
  <c r="K259" i="18"/>
  <c r="J259" i="18"/>
  <c r="O258" i="18"/>
  <c r="N258" i="18"/>
  <c r="M258" i="18"/>
  <c r="L258" i="18"/>
  <c r="K258" i="18"/>
  <c r="J258" i="18"/>
  <c r="O257" i="18"/>
  <c r="N257" i="18"/>
  <c r="M257" i="18"/>
  <c r="L257" i="18"/>
  <c r="K257" i="18"/>
  <c r="J257" i="18"/>
  <c r="O256" i="18"/>
  <c r="N256" i="18"/>
  <c r="M256" i="18"/>
  <c r="L256" i="18"/>
  <c r="K256" i="18"/>
  <c r="J256" i="18"/>
  <c r="O255" i="18"/>
  <c r="N255" i="18"/>
  <c r="M255" i="18"/>
  <c r="L255" i="18"/>
  <c r="K255" i="18"/>
  <c r="J255" i="18"/>
  <c r="O254" i="18"/>
  <c r="N254" i="18"/>
  <c r="M254" i="18"/>
  <c r="L254" i="18"/>
  <c r="K254" i="18"/>
  <c r="J254" i="18"/>
  <c r="O253" i="18"/>
  <c r="N253" i="18"/>
  <c r="M253" i="18"/>
  <c r="L253" i="18"/>
  <c r="K253" i="18"/>
  <c r="J253" i="18"/>
  <c r="O252" i="18"/>
  <c r="N252" i="18"/>
  <c r="M252" i="18"/>
  <c r="L252" i="18"/>
  <c r="K252" i="18"/>
  <c r="J252" i="18"/>
  <c r="O251" i="18"/>
  <c r="N251" i="18"/>
  <c r="M251" i="18"/>
  <c r="L251" i="18"/>
  <c r="K251" i="18"/>
  <c r="J251" i="18"/>
  <c r="O250" i="18"/>
  <c r="N250" i="18"/>
  <c r="M250" i="18"/>
  <c r="L250" i="18"/>
  <c r="K250" i="18"/>
  <c r="J250" i="18"/>
  <c r="O249" i="18"/>
  <c r="N249" i="18"/>
  <c r="M249" i="18"/>
  <c r="L249" i="18"/>
  <c r="K249" i="18"/>
  <c r="J249" i="18"/>
  <c r="O248" i="18"/>
  <c r="N248" i="18"/>
  <c r="M248" i="18"/>
  <c r="L248" i="18"/>
  <c r="K248" i="18"/>
  <c r="J248" i="18"/>
  <c r="O247" i="18"/>
  <c r="N247" i="18"/>
  <c r="M247" i="18"/>
  <c r="L247" i="18"/>
  <c r="K247" i="18"/>
  <c r="J247" i="18"/>
  <c r="O246" i="18"/>
  <c r="N246" i="18"/>
  <c r="M246" i="18"/>
  <c r="L246" i="18"/>
  <c r="K246" i="18"/>
  <c r="J246" i="18"/>
  <c r="O245" i="18"/>
  <c r="N245" i="18"/>
  <c r="M245" i="18"/>
  <c r="L245" i="18"/>
  <c r="K245" i="18"/>
  <c r="J245" i="18"/>
  <c r="O244" i="18"/>
  <c r="N244" i="18"/>
  <c r="M244" i="18"/>
  <c r="L244" i="18"/>
  <c r="K244" i="18"/>
  <c r="J244" i="18"/>
  <c r="O243" i="18"/>
  <c r="N243" i="18"/>
  <c r="M243" i="18"/>
  <c r="L243" i="18"/>
  <c r="K243" i="18"/>
  <c r="J243" i="18"/>
  <c r="O224" i="18"/>
  <c r="N224" i="18"/>
  <c r="M224" i="18"/>
  <c r="L224" i="18"/>
  <c r="K224" i="18"/>
  <c r="J224" i="18"/>
  <c r="O223" i="18"/>
  <c r="N223" i="18"/>
  <c r="M223" i="18"/>
  <c r="L223" i="18"/>
  <c r="K223" i="18"/>
  <c r="J223" i="18"/>
  <c r="O222" i="18"/>
  <c r="N222" i="18"/>
  <c r="M222" i="18"/>
  <c r="L222" i="18"/>
  <c r="K222" i="18"/>
  <c r="J222" i="18"/>
  <c r="O221" i="18"/>
  <c r="N221" i="18"/>
  <c r="M221" i="18"/>
  <c r="L221" i="18"/>
  <c r="K221" i="18"/>
  <c r="J221" i="18"/>
  <c r="O220" i="18"/>
  <c r="N220" i="18"/>
  <c r="M220" i="18"/>
  <c r="L220" i="18"/>
  <c r="K220" i="18"/>
  <c r="J220" i="18"/>
  <c r="O219" i="18"/>
  <c r="N219" i="18"/>
  <c r="M219" i="18"/>
  <c r="L219" i="18"/>
  <c r="K219" i="18"/>
  <c r="J219" i="18"/>
  <c r="O218" i="18"/>
  <c r="N218" i="18"/>
  <c r="M218" i="18"/>
  <c r="L218" i="18"/>
  <c r="K218" i="18"/>
  <c r="J218" i="18"/>
  <c r="O217" i="18"/>
  <c r="N217" i="18"/>
  <c r="M217" i="18"/>
  <c r="L217" i="18"/>
  <c r="K217" i="18"/>
  <c r="J217" i="18"/>
  <c r="O216" i="18"/>
  <c r="N216" i="18"/>
  <c r="M216" i="18"/>
  <c r="L216" i="18"/>
  <c r="K216" i="18"/>
  <c r="J216" i="18"/>
  <c r="O215" i="18"/>
  <c r="N215" i="18"/>
  <c r="M215" i="18"/>
  <c r="L215" i="18"/>
  <c r="K215" i="18"/>
  <c r="J215" i="18"/>
  <c r="O214" i="18"/>
  <c r="N214" i="18"/>
  <c r="M214" i="18"/>
  <c r="L214" i="18"/>
  <c r="K214" i="18"/>
  <c r="J214" i="18"/>
  <c r="O213" i="18"/>
  <c r="N213" i="18"/>
  <c r="M213" i="18"/>
  <c r="L213" i="18"/>
  <c r="K213" i="18"/>
  <c r="J213" i="18"/>
  <c r="O212" i="18"/>
  <c r="N212" i="18"/>
  <c r="M212" i="18"/>
  <c r="L212" i="18"/>
  <c r="K212" i="18"/>
  <c r="J212" i="18"/>
  <c r="O211" i="18"/>
  <c r="N211" i="18"/>
  <c r="M211" i="18"/>
  <c r="L211" i="18"/>
  <c r="K211" i="18"/>
  <c r="J211" i="18"/>
  <c r="O210" i="18"/>
  <c r="N210" i="18"/>
  <c r="M210" i="18"/>
  <c r="L210" i="18"/>
  <c r="K210" i="18"/>
  <c r="J210" i="18"/>
  <c r="O209" i="18"/>
  <c r="N209" i="18"/>
  <c r="M209" i="18"/>
  <c r="L209" i="18"/>
  <c r="K209" i="18"/>
  <c r="J209" i="18"/>
  <c r="O208" i="18"/>
  <c r="N208" i="18"/>
  <c r="M208" i="18"/>
  <c r="L208" i="18"/>
  <c r="K208" i="18"/>
  <c r="J208" i="18"/>
  <c r="O207" i="18"/>
  <c r="N207" i="18"/>
  <c r="M207" i="18"/>
  <c r="L207" i="18"/>
  <c r="K207" i="18"/>
  <c r="J207" i="18"/>
  <c r="O206" i="18"/>
  <c r="N206" i="18"/>
  <c r="M206" i="18"/>
  <c r="L206" i="18"/>
  <c r="K206" i="18"/>
  <c r="J206" i="18"/>
  <c r="O205" i="18"/>
  <c r="N205" i="18"/>
  <c r="M205" i="18"/>
  <c r="L205" i="18"/>
  <c r="K205" i="18"/>
  <c r="J205" i="18"/>
  <c r="O262" i="22"/>
  <c r="N262" i="22"/>
  <c r="M262" i="22"/>
  <c r="L262" i="22"/>
  <c r="K262" i="22"/>
  <c r="J262" i="22"/>
  <c r="O261" i="22"/>
  <c r="N261" i="22"/>
  <c r="M261" i="22"/>
  <c r="L261" i="22"/>
  <c r="K261" i="22"/>
  <c r="J261" i="22"/>
  <c r="O260" i="22"/>
  <c r="N260" i="22"/>
  <c r="M260" i="22"/>
  <c r="L260" i="22"/>
  <c r="K260" i="22"/>
  <c r="J260" i="22"/>
  <c r="O259" i="22"/>
  <c r="N259" i="22"/>
  <c r="M259" i="22"/>
  <c r="L259" i="22"/>
  <c r="K259" i="22"/>
  <c r="J259" i="22"/>
  <c r="O258" i="22"/>
  <c r="N258" i="22"/>
  <c r="M258" i="22"/>
  <c r="L258" i="22"/>
  <c r="K258" i="22"/>
  <c r="J258" i="22"/>
  <c r="O257" i="22"/>
  <c r="N257" i="22"/>
  <c r="M257" i="22"/>
  <c r="L257" i="22"/>
  <c r="K257" i="22"/>
  <c r="J257" i="22"/>
  <c r="O256" i="22"/>
  <c r="N256" i="22"/>
  <c r="M256" i="22"/>
  <c r="L256" i="22"/>
  <c r="K256" i="22"/>
  <c r="J256" i="22"/>
  <c r="O255" i="22"/>
  <c r="N255" i="22"/>
  <c r="M255" i="22"/>
  <c r="L255" i="22"/>
  <c r="K255" i="22"/>
  <c r="J255" i="22"/>
  <c r="O254" i="22"/>
  <c r="N254" i="22"/>
  <c r="M254" i="22"/>
  <c r="L254" i="22"/>
  <c r="K254" i="22"/>
  <c r="J254" i="22"/>
  <c r="O253" i="22"/>
  <c r="N253" i="22"/>
  <c r="M253" i="22"/>
  <c r="L253" i="22"/>
  <c r="K253" i="22"/>
  <c r="J253" i="22"/>
  <c r="O252" i="22"/>
  <c r="N252" i="22"/>
  <c r="M252" i="22"/>
  <c r="L252" i="22"/>
  <c r="K252" i="22"/>
  <c r="J252" i="22"/>
  <c r="O251" i="22"/>
  <c r="N251" i="22"/>
  <c r="M251" i="22"/>
  <c r="L251" i="22"/>
  <c r="K251" i="22"/>
  <c r="J251" i="22"/>
  <c r="O250" i="22"/>
  <c r="N250" i="22"/>
  <c r="M250" i="22"/>
  <c r="L250" i="22"/>
  <c r="K250" i="22"/>
  <c r="J250" i="22"/>
  <c r="O249" i="22"/>
  <c r="N249" i="22"/>
  <c r="M249" i="22"/>
  <c r="L249" i="22"/>
  <c r="K249" i="22"/>
  <c r="J249" i="22"/>
  <c r="O248" i="22"/>
  <c r="N248" i="22"/>
  <c r="M248" i="22"/>
  <c r="L248" i="22"/>
  <c r="K248" i="22"/>
  <c r="J248" i="22"/>
  <c r="O247" i="22"/>
  <c r="N247" i="22"/>
  <c r="M247" i="22"/>
  <c r="L247" i="22"/>
  <c r="K247" i="22"/>
  <c r="J247" i="22"/>
  <c r="O246" i="22"/>
  <c r="N246" i="22"/>
  <c r="M246" i="22"/>
  <c r="L246" i="22"/>
  <c r="K246" i="22"/>
  <c r="J246" i="22"/>
  <c r="O245" i="22"/>
  <c r="N245" i="22"/>
  <c r="M245" i="22"/>
  <c r="L245" i="22"/>
  <c r="K245" i="22"/>
  <c r="J245" i="22"/>
  <c r="O244" i="22"/>
  <c r="N244" i="22"/>
  <c r="M244" i="22"/>
  <c r="L244" i="22"/>
  <c r="K244" i="22"/>
  <c r="J244" i="22"/>
  <c r="O243" i="22"/>
  <c r="N243" i="22"/>
  <c r="M243" i="22"/>
  <c r="L243" i="22"/>
  <c r="K243" i="22"/>
  <c r="J243" i="22"/>
  <c r="O224" i="22"/>
  <c r="N224" i="22"/>
  <c r="M224" i="22"/>
  <c r="L224" i="22"/>
  <c r="K224" i="22"/>
  <c r="J224" i="22"/>
  <c r="O223" i="22"/>
  <c r="N223" i="22"/>
  <c r="M223" i="22"/>
  <c r="L223" i="22"/>
  <c r="K223" i="22"/>
  <c r="J223" i="22"/>
  <c r="O222" i="22"/>
  <c r="N222" i="22"/>
  <c r="M222" i="22"/>
  <c r="L222" i="22"/>
  <c r="K222" i="22"/>
  <c r="J222" i="22"/>
  <c r="O221" i="22"/>
  <c r="N221" i="22"/>
  <c r="M221" i="22"/>
  <c r="L221" i="22"/>
  <c r="K221" i="22"/>
  <c r="J221" i="22"/>
  <c r="O220" i="22"/>
  <c r="N220" i="22"/>
  <c r="M220" i="22"/>
  <c r="L220" i="22"/>
  <c r="K220" i="22"/>
  <c r="J220" i="22"/>
  <c r="O219" i="22"/>
  <c r="N219" i="22"/>
  <c r="M219" i="22"/>
  <c r="L219" i="22"/>
  <c r="K219" i="22"/>
  <c r="J219" i="22"/>
  <c r="O218" i="22"/>
  <c r="N218" i="22"/>
  <c r="M218" i="22"/>
  <c r="L218" i="22"/>
  <c r="K218" i="22"/>
  <c r="J218" i="22"/>
  <c r="O217" i="22"/>
  <c r="N217" i="22"/>
  <c r="M217" i="22"/>
  <c r="L217" i="22"/>
  <c r="K217" i="22"/>
  <c r="J217" i="22"/>
  <c r="O216" i="22"/>
  <c r="N216" i="22"/>
  <c r="M216" i="22"/>
  <c r="L216" i="22"/>
  <c r="K216" i="22"/>
  <c r="J216" i="22"/>
  <c r="O215" i="22"/>
  <c r="N215" i="22"/>
  <c r="M215" i="22"/>
  <c r="L215" i="22"/>
  <c r="K215" i="22"/>
  <c r="J215" i="22"/>
  <c r="O214" i="22"/>
  <c r="N214" i="22"/>
  <c r="M214" i="22"/>
  <c r="L214" i="22"/>
  <c r="K214" i="22"/>
  <c r="J214" i="22"/>
  <c r="O213" i="22"/>
  <c r="N213" i="22"/>
  <c r="M213" i="22"/>
  <c r="L213" i="22"/>
  <c r="K213" i="22"/>
  <c r="J213" i="22"/>
  <c r="O212" i="22"/>
  <c r="N212" i="22"/>
  <c r="M212" i="22"/>
  <c r="L212" i="22"/>
  <c r="K212" i="22"/>
  <c r="J212" i="22"/>
  <c r="O211" i="22"/>
  <c r="N211" i="22"/>
  <c r="M211" i="22"/>
  <c r="L211" i="22"/>
  <c r="K211" i="22"/>
  <c r="J211" i="22"/>
  <c r="O210" i="22"/>
  <c r="N210" i="22"/>
  <c r="M210" i="22"/>
  <c r="L210" i="22"/>
  <c r="K210" i="22"/>
  <c r="J210" i="22"/>
  <c r="O209" i="22"/>
  <c r="N209" i="22"/>
  <c r="M209" i="22"/>
  <c r="L209" i="22"/>
  <c r="K209" i="22"/>
  <c r="J209" i="22"/>
  <c r="O208" i="22"/>
  <c r="N208" i="22"/>
  <c r="M208" i="22"/>
  <c r="L208" i="22"/>
  <c r="K208" i="22"/>
  <c r="J208" i="22"/>
  <c r="O207" i="22"/>
  <c r="N207" i="22"/>
  <c r="M207" i="22"/>
  <c r="L207" i="22"/>
  <c r="K207" i="22"/>
  <c r="J207" i="22"/>
  <c r="O206" i="22"/>
  <c r="N206" i="22"/>
  <c r="M206" i="22"/>
  <c r="L206" i="22"/>
  <c r="K206" i="22"/>
  <c r="J206" i="22"/>
  <c r="O205" i="22"/>
  <c r="N205" i="22"/>
  <c r="M205" i="22"/>
  <c r="L205" i="22"/>
  <c r="K205" i="22"/>
  <c r="J205" i="22"/>
  <c r="A181" i="3" l="1"/>
  <c r="A182" i="3"/>
  <c r="A183" i="3"/>
  <c r="A184" i="3"/>
  <c r="A185" i="3"/>
  <c r="A186" i="3"/>
  <c r="A187" i="3"/>
  <c r="A188" i="3"/>
  <c r="A189" i="3"/>
  <c r="A190" i="3"/>
  <c r="A191" i="3"/>
  <c r="A192" i="3"/>
  <c r="A193" i="3"/>
  <c r="A194" i="3"/>
  <c r="A195" i="3"/>
  <c r="A196" i="3"/>
  <c r="A197" i="3"/>
  <c r="A198" i="3"/>
  <c r="A199" i="3"/>
  <c r="A180" i="3"/>
  <c r="A152" i="3"/>
  <c r="A153" i="3"/>
  <c r="A154" i="3"/>
  <c r="A155" i="3"/>
  <c r="A156" i="3"/>
  <c r="A157" i="3"/>
  <c r="A158" i="3"/>
  <c r="A159" i="3"/>
  <c r="A160" i="3"/>
  <c r="A161" i="3"/>
  <c r="A162" i="3"/>
  <c r="A163" i="3"/>
  <c r="A164" i="3"/>
  <c r="A165" i="3"/>
  <c r="A166" i="3"/>
  <c r="A167" i="3"/>
  <c r="A168" i="3"/>
  <c r="A169" i="3"/>
  <c r="A170" i="3"/>
  <c r="A151" i="3"/>
  <c r="D200" i="3" l="1"/>
  <c r="D202" i="3" s="1"/>
  <c r="C200" i="3"/>
  <c r="D171" i="3"/>
  <c r="C171" i="3"/>
  <c r="C173" i="3" s="1"/>
  <c r="D142" i="3"/>
  <c r="C142" i="3"/>
  <c r="D113" i="3"/>
  <c r="C113" i="3"/>
  <c r="D84" i="3"/>
  <c r="C84" i="3"/>
  <c r="D55" i="3"/>
  <c r="C55" i="3"/>
  <c r="D26" i="3"/>
  <c r="C26" i="3"/>
  <c r="D200" i="21"/>
  <c r="D202" i="21" s="1"/>
  <c r="C200" i="21"/>
  <c r="C202" i="21" s="1"/>
  <c r="D171" i="21"/>
  <c r="C171" i="21"/>
  <c r="C173" i="21" s="1"/>
  <c r="D142" i="21"/>
  <c r="C142" i="21"/>
  <c r="C144" i="21" s="1"/>
  <c r="D113" i="21"/>
  <c r="C113" i="21"/>
  <c r="D84" i="21"/>
  <c r="D86" i="21" s="1"/>
  <c r="C84" i="21"/>
  <c r="C86" i="21" s="1"/>
  <c r="D55" i="21"/>
  <c r="C55" i="21"/>
  <c r="C57" i="21" s="1"/>
  <c r="D26" i="21"/>
  <c r="C26" i="21"/>
  <c r="G244" i="18"/>
  <c r="H244" i="18"/>
  <c r="I244" i="18"/>
  <c r="G245" i="18"/>
  <c r="H245" i="18"/>
  <c r="I245" i="18"/>
  <c r="G246" i="18"/>
  <c r="H246" i="18"/>
  <c r="I246" i="18"/>
  <c r="J264" i="18"/>
  <c r="G247" i="18"/>
  <c r="H247" i="18"/>
  <c r="I247" i="18"/>
  <c r="P247" i="18"/>
  <c r="G248" i="18"/>
  <c r="H248" i="18"/>
  <c r="I248" i="18"/>
  <c r="P248" i="18"/>
  <c r="G249" i="18"/>
  <c r="H249" i="18"/>
  <c r="I249" i="18"/>
  <c r="G250" i="18"/>
  <c r="H250" i="18"/>
  <c r="I250" i="18"/>
  <c r="G251" i="18"/>
  <c r="H251" i="18"/>
  <c r="I251" i="18"/>
  <c r="G252" i="18"/>
  <c r="H252" i="18"/>
  <c r="I252" i="18"/>
  <c r="P252" i="18"/>
  <c r="G253" i="18"/>
  <c r="H253" i="18"/>
  <c r="I253" i="18"/>
  <c r="G254" i="18"/>
  <c r="H254" i="18"/>
  <c r="I254" i="18"/>
  <c r="P254" i="18"/>
  <c r="G255" i="18"/>
  <c r="H255" i="18"/>
  <c r="I255" i="18"/>
  <c r="P255" i="18"/>
  <c r="G256" i="18"/>
  <c r="H256" i="18"/>
  <c r="I256" i="18"/>
  <c r="P256" i="18"/>
  <c r="G257" i="18"/>
  <c r="H257" i="18"/>
  <c r="I257" i="18"/>
  <c r="G258" i="18"/>
  <c r="H258" i="18"/>
  <c r="I258" i="18"/>
  <c r="P258" i="18"/>
  <c r="G259" i="18"/>
  <c r="H259" i="18"/>
  <c r="I259" i="18"/>
  <c r="G260" i="18"/>
  <c r="H260" i="18"/>
  <c r="I260" i="18"/>
  <c r="P260" i="18"/>
  <c r="G261" i="18"/>
  <c r="H261" i="18"/>
  <c r="I261" i="18"/>
  <c r="G262" i="18"/>
  <c r="H262" i="18"/>
  <c r="I262" i="18"/>
  <c r="P262" i="18"/>
  <c r="I243" i="18"/>
  <c r="H243" i="18"/>
  <c r="G243" i="18"/>
  <c r="C244" i="18"/>
  <c r="C245" i="18"/>
  <c r="C246" i="18"/>
  <c r="C247" i="18"/>
  <c r="C248" i="18"/>
  <c r="C249" i="18"/>
  <c r="C250" i="18"/>
  <c r="C251" i="18"/>
  <c r="C252" i="18"/>
  <c r="C253" i="18"/>
  <c r="C254" i="18"/>
  <c r="C255" i="18"/>
  <c r="C256" i="18"/>
  <c r="C257" i="18"/>
  <c r="C258" i="18"/>
  <c r="C259" i="18"/>
  <c r="C260" i="18"/>
  <c r="C261" i="18"/>
  <c r="C262" i="18"/>
  <c r="C243" i="18"/>
  <c r="A244" i="18"/>
  <c r="A245" i="18"/>
  <c r="A246" i="18"/>
  <c r="A247" i="18"/>
  <c r="A248" i="18"/>
  <c r="A249" i="18"/>
  <c r="A250" i="18"/>
  <c r="A251" i="18"/>
  <c r="A252" i="18"/>
  <c r="A253" i="18"/>
  <c r="A254" i="18"/>
  <c r="A255" i="18"/>
  <c r="A256" i="18"/>
  <c r="A257" i="18"/>
  <c r="A258" i="18"/>
  <c r="A259" i="18"/>
  <c r="A260" i="18"/>
  <c r="A261" i="18"/>
  <c r="A262" i="18"/>
  <c r="A243" i="18"/>
  <c r="G206" i="18"/>
  <c r="H206" i="18"/>
  <c r="I206" i="18"/>
  <c r="G207" i="18"/>
  <c r="H207" i="18"/>
  <c r="I207" i="18"/>
  <c r="G208" i="18"/>
  <c r="H208" i="18"/>
  <c r="I208" i="18"/>
  <c r="G209" i="18"/>
  <c r="H209" i="18"/>
  <c r="I209" i="18"/>
  <c r="G210" i="18"/>
  <c r="H210" i="18"/>
  <c r="I210" i="18"/>
  <c r="G211" i="18"/>
  <c r="H211" i="18"/>
  <c r="I211" i="18"/>
  <c r="P211" i="18"/>
  <c r="G212" i="18"/>
  <c r="H212" i="18"/>
  <c r="I212" i="18"/>
  <c r="G213" i="18"/>
  <c r="H213" i="18"/>
  <c r="I213" i="18"/>
  <c r="G214" i="18"/>
  <c r="H214" i="18"/>
  <c r="I214" i="18"/>
  <c r="P214" i="18"/>
  <c r="G215" i="18"/>
  <c r="H215" i="18"/>
  <c r="I215" i="18"/>
  <c r="G216" i="18"/>
  <c r="H216" i="18"/>
  <c r="I216" i="18"/>
  <c r="G217" i="18"/>
  <c r="H217" i="18"/>
  <c r="I217" i="18"/>
  <c r="G218" i="18"/>
  <c r="H218" i="18"/>
  <c r="I218" i="18"/>
  <c r="G219" i="18"/>
  <c r="H219" i="18"/>
  <c r="I219" i="18"/>
  <c r="P219" i="18"/>
  <c r="G220" i="18"/>
  <c r="H220" i="18"/>
  <c r="I220" i="18"/>
  <c r="G221" i="18"/>
  <c r="H221" i="18"/>
  <c r="I221" i="18"/>
  <c r="G222" i="18"/>
  <c r="H222" i="18"/>
  <c r="I222" i="18"/>
  <c r="P222" i="18"/>
  <c r="G223" i="18"/>
  <c r="H223" i="18"/>
  <c r="I223" i="18"/>
  <c r="G224" i="18"/>
  <c r="H224" i="18"/>
  <c r="I224" i="18"/>
  <c r="I205" i="18"/>
  <c r="H205" i="18"/>
  <c r="G205" i="18"/>
  <c r="C206" i="18"/>
  <c r="C207" i="18"/>
  <c r="C208" i="18"/>
  <c r="C209" i="18"/>
  <c r="C210" i="18"/>
  <c r="C211" i="18"/>
  <c r="C212" i="18"/>
  <c r="C213" i="18"/>
  <c r="C214" i="18"/>
  <c r="C215" i="18"/>
  <c r="C216" i="18"/>
  <c r="C217" i="18"/>
  <c r="C218" i="18"/>
  <c r="C219" i="18"/>
  <c r="C220" i="18"/>
  <c r="C221" i="18"/>
  <c r="C222" i="18"/>
  <c r="C223" i="18"/>
  <c r="C224" i="18"/>
  <c r="C205" i="18"/>
  <c r="A206" i="18"/>
  <c r="A207" i="18"/>
  <c r="A208" i="18"/>
  <c r="A209" i="18"/>
  <c r="A210" i="18"/>
  <c r="A211" i="18"/>
  <c r="A212" i="18"/>
  <c r="A213" i="18"/>
  <c r="A214" i="18"/>
  <c r="A215" i="18"/>
  <c r="A216" i="18"/>
  <c r="A217" i="18"/>
  <c r="A218" i="18"/>
  <c r="A219" i="18"/>
  <c r="A220" i="18"/>
  <c r="A221" i="18"/>
  <c r="A222" i="18"/>
  <c r="A223" i="18"/>
  <c r="A224" i="18"/>
  <c r="A205" i="18"/>
  <c r="P250" i="18"/>
  <c r="P223" i="18"/>
  <c r="P215" i="18"/>
  <c r="G244" i="22"/>
  <c r="H244" i="22"/>
  <c r="I244" i="22"/>
  <c r="G245" i="22"/>
  <c r="H245" i="22"/>
  <c r="I245" i="22"/>
  <c r="G246" i="22"/>
  <c r="H246" i="22"/>
  <c r="I246" i="22"/>
  <c r="G247" i="22"/>
  <c r="H247" i="22"/>
  <c r="I247" i="22"/>
  <c r="P247" i="22"/>
  <c r="G248" i="22"/>
  <c r="H248" i="22"/>
  <c r="I248" i="22"/>
  <c r="G249" i="22"/>
  <c r="H249" i="22"/>
  <c r="I249" i="22"/>
  <c r="G250" i="22"/>
  <c r="H250" i="22"/>
  <c r="I250" i="22"/>
  <c r="G251" i="22"/>
  <c r="H251" i="22"/>
  <c r="I251" i="22"/>
  <c r="G252" i="22"/>
  <c r="H252" i="22"/>
  <c r="I252" i="22"/>
  <c r="G253" i="22"/>
  <c r="H253" i="22"/>
  <c r="I253" i="22"/>
  <c r="P253" i="22"/>
  <c r="G254" i="22"/>
  <c r="H254" i="22"/>
  <c r="I254" i="22"/>
  <c r="G255" i="22"/>
  <c r="H255" i="22"/>
  <c r="I255" i="22"/>
  <c r="G256" i="22"/>
  <c r="H256" i="22"/>
  <c r="I256" i="22"/>
  <c r="G257" i="22"/>
  <c r="H257" i="22"/>
  <c r="I257" i="22"/>
  <c r="P257" i="22"/>
  <c r="G258" i="22"/>
  <c r="H258" i="22"/>
  <c r="I258" i="22"/>
  <c r="G259" i="22"/>
  <c r="H259" i="22"/>
  <c r="I259" i="22"/>
  <c r="G260" i="22"/>
  <c r="H260" i="22"/>
  <c r="I260" i="22"/>
  <c r="G261" i="22"/>
  <c r="H261" i="22"/>
  <c r="I261" i="22"/>
  <c r="P261" i="22"/>
  <c r="G262" i="22"/>
  <c r="H262" i="22"/>
  <c r="I262" i="22"/>
  <c r="I243" i="22"/>
  <c r="P243" i="22"/>
  <c r="H243" i="22"/>
  <c r="G243" i="22"/>
  <c r="C244" i="22"/>
  <c r="C245" i="22"/>
  <c r="C246" i="22"/>
  <c r="C247" i="22"/>
  <c r="C248" i="22"/>
  <c r="C249" i="22"/>
  <c r="C250" i="22"/>
  <c r="C251" i="22"/>
  <c r="C252" i="22"/>
  <c r="C253" i="22"/>
  <c r="C254" i="22"/>
  <c r="C255" i="22"/>
  <c r="C256" i="22"/>
  <c r="C257" i="22"/>
  <c r="C258" i="22"/>
  <c r="C259" i="22"/>
  <c r="C260" i="22"/>
  <c r="C261" i="22"/>
  <c r="C262" i="22"/>
  <c r="C243" i="22"/>
  <c r="A244" i="22"/>
  <c r="A245" i="22"/>
  <c r="A246" i="22"/>
  <c r="A247" i="22"/>
  <c r="A248" i="22"/>
  <c r="A249" i="22"/>
  <c r="A250" i="22"/>
  <c r="A251" i="22"/>
  <c r="A252" i="22"/>
  <c r="A253" i="22"/>
  <c r="A254" i="22"/>
  <c r="A255" i="22"/>
  <c r="A256" i="22"/>
  <c r="A257" i="22"/>
  <c r="A258" i="22"/>
  <c r="A259" i="22"/>
  <c r="A260" i="22"/>
  <c r="A261" i="22"/>
  <c r="A262" i="22"/>
  <c r="A243" i="22"/>
  <c r="D204" i="21"/>
  <c r="G206" i="22"/>
  <c r="H206" i="22"/>
  <c r="I206" i="22"/>
  <c r="P206" i="22"/>
  <c r="G207" i="22"/>
  <c r="H207" i="22"/>
  <c r="I207" i="22"/>
  <c r="G208" i="22"/>
  <c r="H208" i="22"/>
  <c r="I208" i="22"/>
  <c r="G209" i="22"/>
  <c r="H209" i="22"/>
  <c r="I209" i="22"/>
  <c r="M226" i="22"/>
  <c r="G210" i="22"/>
  <c r="H210" i="22"/>
  <c r="I210" i="22"/>
  <c r="P210" i="22"/>
  <c r="G211" i="22"/>
  <c r="H211" i="22"/>
  <c r="I211" i="22"/>
  <c r="G212" i="22"/>
  <c r="H212" i="22"/>
  <c r="I212" i="22"/>
  <c r="G213" i="22"/>
  <c r="H213" i="22"/>
  <c r="I213" i="22"/>
  <c r="G214" i="22"/>
  <c r="H214" i="22"/>
  <c r="I214" i="22"/>
  <c r="G215" i="22"/>
  <c r="H215" i="22"/>
  <c r="I215" i="22"/>
  <c r="G216" i="22"/>
  <c r="H216" i="22"/>
  <c r="I216" i="22"/>
  <c r="G217" i="22"/>
  <c r="H217" i="22"/>
  <c r="I217" i="22"/>
  <c r="G218" i="22"/>
  <c r="H218" i="22"/>
  <c r="I218" i="22"/>
  <c r="P218" i="22"/>
  <c r="G219" i="22"/>
  <c r="H219" i="22"/>
  <c r="I219" i="22"/>
  <c r="G220" i="22"/>
  <c r="H220" i="22"/>
  <c r="I220" i="22"/>
  <c r="G221" i="22"/>
  <c r="H221" i="22"/>
  <c r="I221" i="22"/>
  <c r="G222" i="22"/>
  <c r="H222" i="22"/>
  <c r="I222" i="22"/>
  <c r="P222" i="22"/>
  <c r="G223" i="22"/>
  <c r="H223" i="22"/>
  <c r="I223" i="22"/>
  <c r="G224" i="22"/>
  <c r="H224" i="22"/>
  <c r="I224" i="22"/>
  <c r="I205" i="22"/>
  <c r="H205" i="22"/>
  <c r="G205" i="22"/>
  <c r="G226" i="22" s="1"/>
  <c r="C206" i="22"/>
  <c r="C207" i="22"/>
  <c r="C208" i="22"/>
  <c r="C209" i="22"/>
  <c r="C210" i="22"/>
  <c r="C211" i="22"/>
  <c r="C212" i="22"/>
  <c r="C213" i="22"/>
  <c r="C214" i="22"/>
  <c r="C215" i="22"/>
  <c r="C216" i="22"/>
  <c r="C217" i="22"/>
  <c r="C218" i="22"/>
  <c r="C219" i="22"/>
  <c r="C220" i="22"/>
  <c r="C221" i="22"/>
  <c r="C222" i="22"/>
  <c r="C223" i="22"/>
  <c r="C224" i="22"/>
  <c r="C205" i="22"/>
  <c r="A206" i="22"/>
  <c r="A207" i="22"/>
  <c r="A208" i="22"/>
  <c r="A209" i="22"/>
  <c r="A210" i="22"/>
  <c r="A211" i="22"/>
  <c r="A212" i="22"/>
  <c r="A213" i="22"/>
  <c r="A214" i="22"/>
  <c r="A215" i="22"/>
  <c r="A216" i="22"/>
  <c r="A217" i="22"/>
  <c r="A218" i="22"/>
  <c r="A219" i="22"/>
  <c r="A220" i="22"/>
  <c r="A221" i="22"/>
  <c r="A222" i="22"/>
  <c r="A223" i="22"/>
  <c r="A224" i="22"/>
  <c r="A205" i="22"/>
  <c r="P214" i="22"/>
  <c r="M200" i="3"/>
  <c r="L200" i="3"/>
  <c r="K200" i="3"/>
  <c r="J200" i="3"/>
  <c r="I200" i="3"/>
  <c r="H200" i="3"/>
  <c r="G200" i="3"/>
  <c r="G202" i="3" s="1"/>
  <c r="F200" i="3"/>
  <c r="F202" i="3" s="1"/>
  <c r="C202" i="3"/>
  <c r="N199" i="3"/>
  <c r="N198" i="3"/>
  <c r="N197" i="3"/>
  <c r="N196" i="3"/>
  <c r="N195" i="3"/>
  <c r="N194" i="3"/>
  <c r="N193" i="3"/>
  <c r="N192" i="3"/>
  <c r="N191" i="3"/>
  <c r="N190" i="3"/>
  <c r="N189" i="3"/>
  <c r="N188" i="3"/>
  <c r="N187" i="3"/>
  <c r="N186" i="3"/>
  <c r="N185" i="3"/>
  <c r="N184" i="3"/>
  <c r="N183" i="3"/>
  <c r="N182" i="3"/>
  <c r="N181" i="3"/>
  <c r="N180" i="3"/>
  <c r="B176" i="3"/>
  <c r="M171" i="3"/>
  <c r="L171" i="3"/>
  <c r="K171" i="3"/>
  <c r="J171" i="3"/>
  <c r="I171" i="3"/>
  <c r="H171" i="3"/>
  <c r="G171" i="3"/>
  <c r="G173" i="3" s="1"/>
  <c r="F171" i="3"/>
  <c r="F173" i="3" s="1"/>
  <c r="D173" i="3"/>
  <c r="N170" i="3"/>
  <c r="N169" i="3"/>
  <c r="N168" i="3"/>
  <c r="N167" i="3"/>
  <c r="N166" i="3"/>
  <c r="N165" i="3"/>
  <c r="N164" i="3"/>
  <c r="N163" i="3"/>
  <c r="N162" i="3"/>
  <c r="N161" i="3"/>
  <c r="N160" i="3"/>
  <c r="N159" i="3"/>
  <c r="N158" i="3"/>
  <c r="N157" i="3"/>
  <c r="N156" i="3"/>
  <c r="N155" i="3"/>
  <c r="N154" i="3"/>
  <c r="N153" i="3"/>
  <c r="N152" i="3"/>
  <c r="N151" i="3"/>
  <c r="B147" i="3"/>
  <c r="A181" i="21"/>
  <c r="A182" i="21"/>
  <c r="A183" i="21"/>
  <c r="A184" i="21"/>
  <c r="A185" i="21"/>
  <c r="A186" i="21"/>
  <c r="A187" i="21"/>
  <c r="A188" i="21"/>
  <c r="A189" i="21"/>
  <c r="A190" i="21"/>
  <c r="A191" i="21"/>
  <c r="A192" i="21"/>
  <c r="A193" i="21"/>
  <c r="A194" i="21"/>
  <c r="A195" i="21"/>
  <c r="A196" i="21"/>
  <c r="A197" i="21"/>
  <c r="A198" i="21"/>
  <c r="A199" i="21"/>
  <c r="A180" i="21"/>
  <c r="N151" i="21"/>
  <c r="A152" i="21"/>
  <c r="A153" i="21"/>
  <c r="A154" i="21"/>
  <c r="A155" i="21"/>
  <c r="A156" i="21"/>
  <c r="A157" i="21"/>
  <c r="A158" i="21"/>
  <c r="A159" i="21"/>
  <c r="A160" i="21"/>
  <c r="A161" i="21"/>
  <c r="A162" i="21"/>
  <c r="A163" i="21"/>
  <c r="A164" i="21"/>
  <c r="A165" i="21"/>
  <c r="A166" i="21"/>
  <c r="A167" i="21"/>
  <c r="A168" i="21"/>
  <c r="A169" i="21"/>
  <c r="A170" i="21"/>
  <c r="A151" i="21"/>
  <c r="M200" i="21"/>
  <c r="L200" i="21"/>
  <c r="K200" i="21"/>
  <c r="J200" i="21"/>
  <c r="I200" i="21"/>
  <c r="H200" i="21"/>
  <c r="G200" i="21"/>
  <c r="G202" i="21" s="1"/>
  <c r="F200" i="21"/>
  <c r="F202" i="21" s="1"/>
  <c r="N199" i="21"/>
  <c r="N198" i="21"/>
  <c r="N197" i="21"/>
  <c r="N196" i="21"/>
  <c r="N195" i="21"/>
  <c r="N194" i="21"/>
  <c r="N193" i="21"/>
  <c r="N192" i="21"/>
  <c r="N191" i="21"/>
  <c r="N190" i="21"/>
  <c r="N189" i="21"/>
  <c r="N188" i="21"/>
  <c r="N187" i="21"/>
  <c r="N186" i="21"/>
  <c r="N185" i="21"/>
  <c r="N184" i="21"/>
  <c r="N183" i="21"/>
  <c r="N182" i="21"/>
  <c r="N181" i="21"/>
  <c r="N180" i="21"/>
  <c r="B176" i="21"/>
  <c r="M171" i="21"/>
  <c r="L171" i="21"/>
  <c r="K171" i="21"/>
  <c r="J171" i="21"/>
  <c r="I171" i="21"/>
  <c r="H171" i="21"/>
  <c r="G171" i="21"/>
  <c r="G173" i="21" s="1"/>
  <c r="F171" i="21"/>
  <c r="F173" i="21" s="1"/>
  <c r="D173" i="21"/>
  <c r="N170" i="21"/>
  <c r="N169" i="21"/>
  <c r="N168" i="21"/>
  <c r="N167" i="21"/>
  <c r="N166" i="21"/>
  <c r="N165" i="21"/>
  <c r="N164" i="21"/>
  <c r="N163" i="21"/>
  <c r="N162" i="21"/>
  <c r="N161" i="21"/>
  <c r="N160" i="21"/>
  <c r="N159" i="21"/>
  <c r="N158" i="21"/>
  <c r="N157" i="21"/>
  <c r="N156" i="21"/>
  <c r="N155" i="21"/>
  <c r="N154" i="21"/>
  <c r="N153" i="21"/>
  <c r="N152" i="21"/>
  <c r="B147" i="21"/>
  <c r="B2" i="21"/>
  <c r="A6" i="21"/>
  <c r="N6" i="21"/>
  <c r="A7" i="21"/>
  <c r="N7" i="21"/>
  <c r="A8" i="21"/>
  <c r="N8" i="21"/>
  <c r="A9" i="21"/>
  <c r="N9" i="21"/>
  <c r="A10" i="21"/>
  <c r="N10" i="21"/>
  <c r="A11" i="21"/>
  <c r="N11" i="21"/>
  <c r="A12" i="21"/>
  <c r="N12" i="21"/>
  <c r="A13" i="21"/>
  <c r="N13" i="21"/>
  <c r="A14" i="21"/>
  <c r="N14" i="21"/>
  <c r="A15" i="21"/>
  <c r="N15" i="21"/>
  <c r="A16" i="21"/>
  <c r="N16" i="21"/>
  <c r="A17" i="21"/>
  <c r="N17" i="21"/>
  <c r="A18" i="21"/>
  <c r="N18" i="21"/>
  <c r="A19" i="21"/>
  <c r="N19" i="21"/>
  <c r="A20" i="21"/>
  <c r="N20" i="21"/>
  <c r="A21" i="21"/>
  <c r="N21" i="21"/>
  <c r="A22" i="21"/>
  <c r="N22" i="21"/>
  <c r="A23" i="21"/>
  <c r="N23" i="21"/>
  <c r="A24" i="21"/>
  <c r="N24" i="21"/>
  <c r="A25" i="21"/>
  <c r="N25" i="21"/>
  <c r="C28" i="21"/>
  <c r="F26" i="21"/>
  <c r="F28" i="21" s="1"/>
  <c r="G26" i="21"/>
  <c r="H26" i="21"/>
  <c r="I26" i="21"/>
  <c r="J26" i="21"/>
  <c r="K26" i="21"/>
  <c r="L26" i="21"/>
  <c r="M26" i="21"/>
  <c r="D28" i="21"/>
  <c r="G28" i="21"/>
  <c r="B31" i="21"/>
  <c r="A35" i="21"/>
  <c r="N35" i="21"/>
  <c r="A36" i="21"/>
  <c r="N36" i="21"/>
  <c r="A37" i="21"/>
  <c r="N37" i="21"/>
  <c r="A38" i="21"/>
  <c r="N38" i="21"/>
  <c r="A39" i="21"/>
  <c r="N39" i="21"/>
  <c r="A40" i="21"/>
  <c r="N40" i="21"/>
  <c r="A41" i="21"/>
  <c r="N41" i="21"/>
  <c r="A42" i="21"/>
  <c r="N42" i="21"/>
  <c r="A43" i="21"/>
  <c r="N43" i="21"/>
  <c r="A44" i="21"/>
  <c r="N44" i="21"/>
  <c r="A45" i="21"/>
  <c r="N45" i="21"/>
  <c r="A46" i="21"/>
  <c r="N46" i="21"/>
  <c r="A47" i="21"/>
  <c r="N47" i="21"/>
  <c r="A48" i="21"/>
  <c r="N48" i="21"/>
  <c r="A49" i="21"/>
  <c r="N49" i="21"/>
  <c r="A50" i="21"/>
  <c r="N50" i="21"/>
  <c r="A51" i="21"/>
  <c r="N51" i="21"/>
  <c r="A52" i="21"/>
  <c r="N52" i="21"/>
  <c r="A53" i="21"/>
  <c r="N53" i="21"/>
  <c r="A54" i="21"/>
  <c r="N54" i="21"/>
  <c r="D57" i="21"/>
  <c r="F55" i="21"/>
  <c r="F57" i="21" s="1"/>
  <c r="G55" i="21"/>
  <c r="G57" i="21" s="1"/>
  <c r="H55" i="21"/>
  <c r="I55" i="21"/>
  <c r="J55" i="21"/>
  <c r="K55" i="21"/>
  <c r="L55" i="21"/>
  <c r="M55" i="21"/>
  <c r="B60" i="21"/>
  <c r="A64" i="21"/>
  <c r="N64" i="21"/>
  <c r="A65" i="21"/>
  <c r="N65" i="21"/>
  <c r="A66" i="21"/>
  <c r="N66" i="21"/>
  <c r="A67" i="21"/>
  <c r="N67" i="21"/>
  <c r="A68" i="21"/>
  <c r="N68" i="21"/>
  <c r="A69" i="21"/>
  <c r="N69" i="21"/>
  <c r="A70" i="21"/>
  <c r="N70" i="21"/>
  <c r="A71" i="21"/>
  <c r="N71" i="21"/>
  <c r="A72" i="21"/>
  <c r="N72" i="21"/>
  <c r="A73" i="21"/>
  <c r="N73" i="21"/>
  <c r="A74" i="21"/>
  <c r="N74" i="21"/>
  <c r="A75" i="21"/>
  <c r="N75" i="21"/>
  <c r="A76" i="21"/>
  <c r="N76" i="21"/>
  <c r="A77" i="21"/>
  <c r="N77" i="21"/>
  <c r="A78" i="21"/>
  <c r="N78" i="21"/>
  <c r="A79" i="21"/>
  <c r="N79" i="21"/>
  <c r="A80" i="21"/>
  <c r="N80" i="21"/>
  <c r="A81" i="21"/>
  <c r="N81" i="21"/>
  <c r="A82" i="21"/>
  <c r="N82" i="21"/>
  <c r="A83" i="21"/>
  <c r="N83" i="21"/>
  <c r="F84" i="21"/>
  <c r="F86" i="21" s="1"/>
  <c r="G84" i="21"/>
  <c r="H84" i="21"/>
  <c r="I84" i="21"/>
  <c r="J84" i="21"/>
  <c r="K84" i="21"/>
  <c r="L84" i="21"/>
  <c r="M84" i="21"/>
  <c r="G86" i="21"/>
  <c r="B89" i="21"/>
  <c r="A93" i="21"/>
  <c r="N93" i="21"/>
  <c r="A94" i="21"/>
  <c r="N94" i="21"/>
  <c r="A95" i="21"/>
  <c r="N95" i="21"/>
  <c r="A96" i="21"/>
  <c r="N96" i="21"/>
  <c r="A97" i="21"/>
  <c r="N97" i="21"/>
  <c r="A98" i="21"/>
  <c r="N98" i="21"/>
  <c r="A99" i="21"/>
  <c r="N99" i="21"/>
  <c r="A100" i="21"/>
  <c r="N100" i="21"/>
  <c r="A101" i="21"/>
  <c r="N101" i="21"/>
  <c r="A102" i="21"/>
  <c r="N102" i="21"/>
  <c r="A103" i="21"/>
  <c r="N103" i="21"/>
  <c r="A104" i="21"/>
  <c r="N104" i="21"/>
  <c r="A105" i="21"/>
  <c r="N105" i="21"/>
  <c r="A106" i="21"/>
  <c r="N106" i="21"/>
  <c r="A107" i="21"/>
  <c r="N107" i="21"/>
  <c r="A108" i="21"/>
  <c r="N108" i="21"/>
  <c r="A109" i="21"/>
  <c r="N109" i="21"/>
  <c r="A110" i="21"/>
  <c r="N110" i="21"/>
  <c r="A111" i="21"/>
  <c r="N111" i="21"/>
  <c r="A112" i="21"/>
  <c r="N112" i="21"/>
  <c r="D115" i="21"/>
  <c r="F113" i="21"/>
  <c r="F115" i="21" s="1"/>
  <c r="G113" i="21"/>
  <c r="G115" i="21" s="1"/>
  <c r="H113" i="21"/>
  <c r="I113" i="21"/>
  <c r="J113" i="21"/>
  <c r="K113" i="21"/>
  <c r="L113" i="21"/>
  <c r="M113" i="21"/>
  <c r="C115" i="21"/>
  <c r="B118" i="21"/>
  <c r="A122" i="21"/>
  <c r="N122" i="21"/>
  <c r="A123" i="21"/>
  <c r="N123" i="21"/>
  <c r="A124" i="21"/>
  <c r="N124" i="21"/>
  <c r="A125" i="21"/>
  <c r="N125" i="21"/>
  <c r="A126" i="21"/>
  <c r="N126" i="21"/>
  <c r="A127" i="21"/>
  <c r="N127" i="21"/>
  <c r="A128" i="21"/>
  <c r="N128" i="21"/>
  <c r="A129" i="21"/>
  <c r="N129" i="21"/>
  <c r="A130" i="21"/>
  <c r="N130" i="21"/>
  <c r="A131" i="21"/>
  <c r="N131" i="21"/>
  <c r="A132" i="21"/>
  <c r="N132" i="21"/>
  <c r="A133" i="21"/>
  <c r="N133" i="21"/>
  <c r="A134" i="21"/>
  <c r="N134" i="21"/>
  <c r="A135" i="21"/>
  <c r="N135" i="21"/>
  <c r="A136" i="21"/>
  <c r="N136" i="21"/>
  <c r="A137" i="21"/>
  <c r="N137" i="21"/>
  <c r="A138" i="21"/>
  <c r="N138" i="21"/>
  <c r="A139" i="21"/>
  <c r="N139" i="21"/>
  <c r="A140" i="21"/>
  <c r="N140" i="21"/>
  <c r="A141" i="21"/>
  <c r="N141" i="21"/>
  <c r="D144" i="21"/>
  <c r="F142" i="21"/>
  <c r="F144" i="21" s="1"/>
  <c r="G142" i="21"/>
  <c r="G144" i="21" s="1"/>
  <c r="H142" i="21"/>
  <c r="I142" i="21"/>
  <c r="J142" i="21"/>
  <c r="K142" i="21"/>
  <c r="L142" i="21"/>
  <c r="M142" i="21"/>
  <c r="D206" i="21" l="1"/>
  <c r="E206" i="21"/>
  <c r="G204" i="21"/>
  <c r="G206" i="21" s="1"/>
  <c r="M204" i="21"/>
  <c r="C204" i="21"/>
  <c r="C206" i="21" s="1"/>
  <c r="H226" i="18"/>
  <c r="G264" i="18"/>
  <c r="G226" i="18"/>
  <c r="H264" i="18"/>
  <c r="H226" i="22"/>
  <c r="H264" i="22"/>
  <c r="G264" i="22"/>
  <c r="J204" i="21"/>
  <c r="P244" i="18"/>
  <c r="N200" i="3"/>
  <c r="N202" i="3" s="1"/>
  <c r="K204" i="21"/>
  <c r="I204" i="21"/>
  <c r="I206" i="21" s="1"/>
  <c r="K264" i="22" s="1"/>
  <c r="H204" i="21"/>
  <c r="H206" i="21" s="1"/>
  <c r="P221" i="22"/>
  <c r="P219" i="22"/>
  <c r="P213" i="22"/>
  <c r="P211" i="22"/>
  <c r="I226" i="22"/>
  <c r="P260" i="22"/>
  <c r="P252" i="22"/>
  <c r="N226" i="22"/>
  <c r="P209" i="18"/>
  <c r="N200" i="21"/>
  <c r="N202" i="21" s="1"/>
  <c r="N171" i="3"/>
  <c r="N173" i="3" s="1"/>
  <c r="P258" i="22"/>
  <c r="P255" i="22"/>
  <c r="P250" i="22"/>
  <c r="P248" i="22"/>
  <c r="M226" i="18"/>
  <c r="P243" i="18"/>
  <c r="P212" i="22"/>
  <c r="P217" i="18"/>
  <c r="P245" i="18"/>
  <c r="L204" i="21"/>
  <c r="L206" i="21" s="1"/>
  <c r="L264" i="18"/>
  <c r="P218" i="18"/>
  <c r="P210" i="18"/>
  <c r="N226" i="18"/>
  <c r="P259" i="18"/>
  <c r="P251" i="18"/>
  <c r="I264" i="18"/>
  <c r="M264" i="18"/>
  <c r="P220" i="22"/>
  <c r="O226" i="22"/>
  <c r="P220" i="18"/>
  <c r="O226" i="18"/>
  <c r="L226" i="22"/>
  <c r="P223" i="22"/>
  <c r="P217" i="22"/>
  <c r="P215" i="22"/>
  <c r="P209" i="22"/>
  <c r="P207" i="22"/>
  <c r="F204" i="21"/>
  <c r="F206" i="21" s="1"/>
  <c r="P256" i="22"/>
  <c r="N84" i="21"/>
  <c r="N86" i="21" s="1"/>
  <c r="P224" i="22"/>
  <c r="P216" i="22"/>
  <c r="P208" i="22"/>
  <c r="P207" i="18"/>
  <c r="P246" i="18"/>
  <c r="P224" i="18"/>
  <c r="P221" i="18"/>
  <c r="P216" i="18"/>
  <c r="P213" i="18"/>
  <c r="I226" i="18"/>
  <c r="P208" i="18"/>
  <c r="L226" i="18"/>
  <c r="P257" i="18"/>
  <c r="P249" i="18"/>
  <c r="O264" i="18"/>
  <c r="J226" i="18"/>
  <c r="P212" i="18"/>
  <c r="P261" i="18"/>
  <c r="P253" i="18"/>
  <c r="N55" i="21"/>
  <c r="N57" i="21" s="1"/>
  <c r="P262" i="22"/>
  <c r="P259" i="22"/>
  <c r="P254" i="22"/>
  <c r="P246" i="22"/>
  <c r="P245" i="22"/>
  <c r="P244" i="22"/>
  <c r="P205" i="18"/>
  <c r="D204" i="3"/>
  <c r="C204" i="3"/>
  <c r="C206" i="3" s="1"/>
  <c r="N264" i="18"/>
  <c r="P206" i="18"/>
  <c r="K226" i="18"/>
  <c r="K264" i="18"/>
  <c r="O264" i="22"/>
  <c r="N264" i="22"/>
  <c r="J264" i="22"/>
  <c r="P249" i="22"/>
  <c r="I264" i="22"/>
  <c r="J226" i="22"/>
  <c r="P205" i="22"/>
  <c r="K226" i="22"/>
  <c r="N113" i="21"/>
  <c r="N115" i="21" s="1"/>
  <c r="J206" i="21"/>
  <c r="L264" i="22" s="1"/>
  <c r="K206" i="21"/>
  <c r="M264" i="22" s="1"/>
  <c r="N26" i="21"/>
  <c r="N142" i="21"/>
  <c r="N144" i="21" s="1"/>
  <c r="N171" i="21"/>
  <c r="N173" i="21" s="1"/>
  <c r="D206" i="3" l="1"/>
  <c r="E206" i="3"/>
  <c r="P226" i="18"/>
  <c r="P264" i="18"/>
  <c r="N204" i="21"/>
  <c r="N206" i="21" s="1"/>
  <c r="N28" i="21"/>
  <c r="P226" i="22"/>
  <c r="P251" i="22"/>
  <c r="P264" i="22" s="1"/>
  <c r="A10" i="3"/>
  <c r="G142" i="3"/>
  <c r="G144" i="3" s="1"/>
  <c r="G113" i="3"/>
  <c r="G115" i="3" s="1"/>
  <c r="G84" i="3"/>
  <c r="G86" i="3"/>
  <c r="G55" i="3"/>
  <c r="G57" i="3" s="1"/>
  <c r="G26" i="3"/>
  <c r="G28" i="3" s="1"/>
  <c r="G168" i="22"/>
  <c r="H168" i="22"/>
  <c r="I168" i="22"/>
  <c r="J168" i="22"/>
  <c r="K168" i="22"/>
  <c r="L168" i="22"/>
  <c r="M168" i="22"/>
  <c r="N168" i="22"/>
  <c r="O168" i="22"/>
  <c r="G169" i="22"/>
  <c r="H169" i="22"/>
  <c r="I169" i="22"/>
  <c r="J169" i="22"/>
  <c r="K169" i="22"/>
  <c r="L169" i="22"/>
  <c r="M169" i="22"/>
  <c r="N169" i="22"/>
  <c r="O169" i="22"/>
  <c r="G170" i="22"/>
  <c r="H170" i="22"/>
  <c r="I170" i="22"/>
  <c r="J170" i="22"/>
  <c r="K170" i="22"/>
  <c r="L170" i="22"/>
  <c r="M170" i="22"/>
  <c r="N170" i="22"/>
  <c r="O170" i="22"/>
  <c r="G171" i="22"/>
  <c r="H171" i="22"/>
  <c r="I171" i="22"/>
  <c r="J171" i="22"/>
  <c r="K171" i="22"/>
  <c r="L171" i="22"/>
  <c r="M171" i="22"/>
  <c r="N171" i="22"/>
  <c r="O171" i="22"/>
  <c r="G172" i="22"/>
  <c r="H172" i="22"/>
  <c r="I172" i="22"/>
  <c r="J172" i="22"/>
  <c r="K172" i="22"/>
  <c r="L172" i="22"/>
  <c r="M172" i="22"/>
  <c r="N172" i="22"/>
  <c r="O172" i="22"/>
  <c r="G173" i="22"/>
  <c r="H173" i="22"/>
  <c r="I173" i="22"/>
  <c r="J173" i="22"/>
  <c r="K173" i="22"/>
  <c r="L173" i="22"/>
  <c r="M173" i="22"/>
  <c r="N173" i="22"/>
  <c r="O173" i="22"/>
  <c r="G174" i="22"/>
  <c r="H174" i="22"/>
  <c r="I174" i="22"/>
  <c r="J174" i="22"/>
  <c r="K174" i="22"/>
  <c r="L174" i="22"/>
  <c r="M174" i="22"/>
  <c r="N174" i="22"/>
  <c r="O174" i="22"/>
  <c r="G175" i="22"/>
  <c r="H175" i="22"/>
  <c r="I175" i="22"/>
  <c r="J175" i="22"/>
  <c r="K175" i="22"/>
  <c r="L175" i="22"/>
  <c r="M175" i="22"/>
  <c r="N175" i="22"/>
  <c r="O175" i="22"/>
  <c r="G176" i="22"/>
  <c r="H176" i="22"/>
  <c r="I176" i="22"/>
  <c r="J176" i="22"/>
  <c r="K176" i="22"/>
  <c r="L176" i="22"/>
  <c r="M176" i="22"/>
  <c r="N176" i="22"/>
  <c r="O176" i="22"/>
  <c r="G177" i="22"/>
  <c r="H177" i="22"/>
  <c r="I177" i="22"/>
  <c r="J177" i="22"/>
  <c r="K177" i="22"/>
  <c r="L177" i="22"/>
  <c r="M177" i="22"/>
  <c r="N177" i="22"/>
  <c r="O177" i="22"/>
  <c r="G178" i="22"/>
  <c r="H178" i="22"/>
  <c r="I178" i="22"/>
  <c r="J178" i="22"/>
  <c r="K178" i="22"/>
  <c r="L178" i="22"/>
  <c r="M178" i="22"/>
  <c r="N178" i="22"/>
  <c r="O178" i="22"/>
  <c r="G179" i="22"/>
  <c r="H179" i="22"/>
  <c r="I179" i="22"/>
  <c r="J179" i="22"/>
  <c r="K179" i="22"/>
  <c r="L179" i="22"/>
  <c r="M179" i="22"/>
  <c r="N179" i="22"/>
  <c r="O179" i="22"/>
  <c r="G180" i="22"/>
  <c r="H180" i="22"/>
  <c r="I180" i="22"/>
  <c r="J180" i="22"/>
  <c r="K180" i="22"/>
  <c r="L180" i="22"/>
  <c r="M180" i="22"/>
  <c r="N180" i="22"/>
  <c r="O180" i="22"/>
  <c r="G181" i="22"/>
  <c r="H181" i="22"/>
  <c r="I181" i="22"/>
  <c r="J181" i="22"/>
  <c r="K181" i="22"/>
  <c r="L181" i="22"/>
  <c r="M181" i="22"/>
  <c r="N181" i="22"/>
  <c r="O181" i="22"/>
  <c r="G182" i="22"/>
  <c r="H182" i="22"/>
  <c r="I182" i="22"/>
  <c r="J182" i="22"/>
  <c r="K182" i="22"/>
  <c r="L182" i="22"/>
  <c r="M182" i="22"/>
  <c r="N182" i="22"/>
  <c r="O182" i="22"/>
  <c r="G183" i="22"/>
  <c r="H183" i="22"/>
  <c r="I183" i="22"/>
  <c r="J183" i="22"/>
  <c r="K183" i="22"/>
  <c r="L183" i="22"/>
  <c r="M183" i="22"/>
  <c r="N183" i="22"/>
  <c r="O183" i="22"/>
  <c r="G184" i="22"/>
  <c r="H184" i="22"/>
  <c r="I184" i="22"/>
  <c r="J184" i="22"/>
  <c r="K184" i="22"/>
  <c r="L184" i="22"/>
  <c r="M184" i="22"/>
  <c r="N184" i="22"/>
  <c r="O184" i="22"/>
  <c r="G185" i="22"/>
  <c r="H185" i="22"/>
  <c r="I185" i="22"/>
  <c r="J185" i="22"/>
  <c r="K185" i="22"/>
  <c r="L185" i="22"/>
  <c r="M185" i="22"/>
  <c r="N185" i="22"/>
  <c r="O185" i="22"/>
  <c r="G186" i="22"/>
  <c r="H186" i="22"/>
  <c r="I186" i="22"/>
  <c r="J186" i="22"/>
  <c r="K186" i="22"/>
  <c r="L186" i="22"/>
  <c r="M186" i="22"/>
  <c r="N186" i="22"/>
  <c r="O186" i="22"/>
  <c r="H167" i="22"/>
  <c r="I167" i="22"/>
  <c r="J167" i="22"/>
  <c r="K167" i="22"/>
  <c r="L167" i="22"/>
  <c r="M167" i="22"/>
  <c r="N167" i="22"/>
  <c r="O167" i="22"/>
  <c r="G167" i="22"/>
  <c r="G130" i="22"/>
  <c r="H130" i="22"/>
  <c r="I130" i="22"/>
  <c r="J130" i="22"/>
  <c r="K130" i="22"/>
  <c r="L130" i="22"/>
  <c r="M130" i="22"/>
  <c r="N130" i="22"/>
  <c r="O130" i="22"/>
  <c r="G131" i="22"/>
  <c r="H131" i="22"/>
  <c r="I131" i="22"/>
  <c r="J131" i="22"/>
  <c r="K131" i="22"/>
  <c r="L131" i="22"/>
  <c r="M131" i="22"/>
  <c r="N131" i="22"/>
  <c r="O131" i="22"/>
  <c r="G132" i="22"/>
  <c r="H132" i="22"/>
  <c r="I132" i="22"/>
  <c r="J132" i="22"/>
  <c r="K132" i="22"/>
  <c r="L132" i="22"/>
  <c r="M132" i="22"/>
  <c r="N132" i="22"/>
  <c r="O132" i="22"/>
  <c r="G133" i="22"/>
  <c r="H133" i="22"/>
  <c r="I133" i="22"/>
  <c r="J133" i="22"/>
  <c r="K133" i="22"/>
  <c r="L133" i="22"/>
  <c r="M133" i="22"/>
  <c r="N133" i="22"/>
  <c r="O133" i="22"/>
  <c r="G134" i="22"/>
  <c r="H134" i="22"/>
  <c r="I134" i="22"/>
  <c r="J134" i="22"/>
  <c r="K134" i="22"/>
  <c r="L134" i="22"/>
  <c r="M134" i="22"/>
  <c r="N134" i="22"/>
  <c r="O134" i="22"/>
  <c r="G135" i="22"/>
  <c r="H135" i="22"/>
  <c r="I135" i="22"/>
  <c r="J135" i="22"/>
  <c r="K135" i="22"/>
  <c r="L135" i="22"/>
  <c r="M135" i="22"/>
  <c r="N135" i="22"/>
  <c r="O135" i="22"/>
  <c r="G136" i="22"/>
  <c r="H136" i="22"/>
  <c r="I136" i="22"/>
  <c r="J136" i="22"/>
  <c r="K136" i="22"/>
  <c r="L136" i="22"/>
  <c r="M136" i="22"/>
  <c r="N136" i="22"/>
  <c r="O136" i="22"/>
  <c r="G137" i="22"/>
  <c r="H137" i="22"/>
  <c r="I137" i="22"/>
  <c r="J137" i="22"/>
  <c r="K137" i="22"/>
  <c r="L137" i="22"/>
  <c r="M137" i="22"/>
  <c r="N137" i="22"/>
  <c r="O137" i="22"/>
  <c r="G138" i="22"/>
  <c r="H138" i="22"/>
  <c r="I138" i="22"/>
  <c r="J138" i="22"/>
  <c r="K138" i="22"/>
  <c r="L138" i="22"/>
  <c r="M138" i="22"/>
  <c r="N138" i="22"/>
  <c r="O138" i="22"/>
  <c r="G139" i="22"/>
  <c r="H139" i="22"/>
  <c r="I139" i="22"/>
  <c r="J139" i="22"/>
  <c r="K139" i="22"/>
  <c r="L139" i="22"/>
  <c r="M139" i="22"/>
  <c r="N139" i="22"/>
  <c r="O139" i="22"/>
  <c r="G140" i="22"/>
  <c r="H140" i="22"/>
  <c r="I140" i="22"/>
  <c r="J140" i="22"/>
  <c r="K140" i="22"/>
  <c r="L140" i="22"/>
  <c r="M140" i="22"/>
  <c r="N140" i="22"/>
  <c r="O140" i="22"/>
  <c r="G141" i="22"/>
  <c r="H141" i="22"/>
  <c r="I141" i="22"/>
  <c r="J141" i="22"/>
  <c r="K141" i="22"/>
  <c r="L141" i="22"/>
  <c r="M141" i="22"/>
  <c r="N141" i="22"/>
  <c r="O141" i="22"/>
  <c r="G142" i="22"/>
  <c r="H142" i="22"/>
  <c r="I142" i="22"/>
  <c r="J142" i="22"/>
  <c r="K142" i="22"/>
  <c r="L142" i="22"/>
  <c r="M142" i="22"/>
  <c r="N142" i="22"/>
  <c r="O142" i="22"/>
  <c r="G143" i="22"/>
  <c r="H143" i="22"/>
  <c r="I143" i="22"/>
  <c r="J143" i="22"/>
  <c r="K143" i="22"/>
  <c r="L143" i="22"/>
  <c r="M143" i="22"/>
  <c r="N143" i="22"/>
  <c r="O143" i="22"/>
  <c r="G144" i="22"/>
  <c r="H144" i="22"/>
  <c r="I144" i="22"/>
  <c r="J144" i="22"/>
  <c r="K144" i="22"/>
  <c r="L144" i="22"/>
  <c r="M144" i="22"/>
  <c r="N144" i="22"/>
  <c r="O144" i="22"/>
  <c r="G145" i="22"/>
  <c r="H145" i="22"/>
  <c r="I145" i="22"/>
  <c r="J145" i="22"/>
  <c r="K145" i="22"/>
  <c r="L145" i="22"/>
  <c r="M145" i="22"/>
  <c r="N145" i="22"/>
  <c r="O145" i="22"/>
  <c r="G146" i="22"/>
  <c r="H146" i="22"/>
  <c r="I146" i="22"/>
  <c r="J146" i="22"/>
  <c r="K146" i="22"/>
  <c r="L146" i="22"/>
  <c r="M146" i="22"/>
  <c r="N146" i="22"/>
  <c r="O146" i="22"/>
  <c r="G147" i="22"/>
  <c r="H147" i="22"/>
  <c r="I147" i="22"/>
  <c r="J147" i="22"/>
  <c r="K147" i="22"/>
  <c r="L147" i="22"/>
  <c r="M147" i="22"/>
  <c r="N147" i="22"/>
  <c r="O147" i="22"/>
  <c r="G148" i="22"/>
  <c r="H148" i="22"/>
  <c r="I148" i="22"/>
  <c r="J148" i="22"/>
  <c r="K148" i="22"/>
  <c r="L148" i="22"/>
  <c r="M148" i="22"/>
  <c r="N148" i="22"/>
  <c r="O148" i="22"/>
  <c r="H129" i="22"/>
  <c r="I129" i="22"/>
  <c r="J129" i="22"/>
  <c r="K129" i="22"/>
  <c r="L129" i="22"/>
  <c r="M129" i="22"/>
  <c r="N129" i="22"/>
  <c r="O129" i="22"/>
  <c r="G129" i="22"/>
  <c r="G92" i="22"/>
  <c r="H92" i="22"/>
  <c r="I92" i="22"/>
  <c r="J92" i="22"/>
  <c r="K92" i="22"/>
  <c r="L92" i="22"/>
  <c r="M92" i="22"/>
  <c r="N92" i="22"/>
  <c r="O92" i="22"/>
  <c r="G93" i="22"/>
  <c r="H93" i="22"/>
  <c r="I93" i="22"/>
  <c r="J93" i="22"/>
  <c r="K93" i="22"/>
  <c r="L93" i="22"/>
  <c r="M93" i="22"/>
  <c r="N93" i="22"/>
  <c r="O93" i="22"/>
  <c r="G94" i="22"/>
  <c r="H94" i="22"/>
  <c r="I94" i="22"/>
  <c r="J94" i="22"/>
  <c r="K94" i="22"/>
  <c r="L94" i="22"/>
  <c r="M94" i="22"/>
  <c r="N94" i="22"/>
  <c r="O94" i="22"/>
  <c r="G95" i="22"/>
  <c r="H95" i="22"/>
  <c r="I95" i="22"/>
  <c r="J95" i="22"/>
  <c r="K95" i="22"/>
  <c r="L95" i="22"/>
  <c r="M95" i="22"/>
  <c r="N95" i="22"/>
  <c r="O95" i="22"/>
  <c r="G96" i="22"/>
  <c r="H96" i="22"/>
  <c r="I96" i="22"/>
  <c r="J96" i="22"/>
  <c r="K96" i="22"/>
  <c r="L96" i="22"/>
  <c r="M96" i="22"/>
  <c r="N96" i="22"/>
  <c r="O96" i="22"/>
  <c r="G97" i="22"/>
  <c r="H97" i="22"/>
  <c r="I97" i="22"/>
  <c r="J97" i="22"/>
  <c r="K97" i="22"/>
  <c r="L97" i="22"/>
  <c r="M97" i="22"/>
  <c r="N97" i="22"/>
  <c r="O97" i="22"/>
  <c r="G98" i="22"/>
  <c r="H98" i="22"/>
  <c r="I98" i="22"/>
  <c r="J98" i="22"/>
  <c r="K98" i="22"/>
  <c r="L98" i="22"/>
  <c r="M98" i="22"/>
  <c r="N98" i="22"/>
  <c r="O98" i="22"/>
  <c r="G99" i="22"/>
  <c r="H99" i="22"/>
  <c r="I99" i="22"/>
  <c r="J99" i="22"/>
  <c r="K99" i="22"/>
  <c r="L99" i="22"/>
  <c r="M99" i="22"/>
  <c r="N99" i="22"/>
  <c r="O99" i="22"/>
  <c r="G100" i="22"/>
  <c r="H100" i="22"/>
  <c r="I100" i="22"/>
  <c r="J100" i="22"/>
  <c r="K100" i="22"/>
  <c r="L100" i="22"/>
  <c r="M100" i="22"/>
  <c r="N100" i="22"/>
  <c r="O100" i="22"/>
  <c r="G101" i="22"/>
  <c r="H101" i="22"/>
  <c r="I101" i="22"/>
  <c r="J101" i="22"/>
  <c r="K101" i="22"/>
  <c r="L101" i="22"/>
  <c r="M101" i="22"/>
  <c r="N101" i="22"/>
  <c r="O101" i="22"/>
  <c r="G102" i="22"/>
  <c r="H102" i="22"/>
  <c r="I102" i="22"/>
  <c r="J102" i="22"/>
  <c r="K102" i="22"/>
  <c r="L102" i="22"/>
  <c r="M102" i="22"/>
  <c r="N102" i="22"/>
  <c r="O102" i="22"/>
  <c r="G103" i="22"/>
  <c r="H103" i="22"/>
  <c r="I103" i="22"/>
  <c r="J103" i="22"/>
  <c r="K103" i="22"/>
  <c r="L103" i="22"/>
  <c r="M103" i="22"/>
  <c r="N103" i="22"/>
  <c r="O103" i="22"/>
  <c r="G104" i="22"/>
  <c r="H104" i="22"/>
  <c r="I104" i="22"/>
  <c r="J104" i="22"/>
  <c r="K104" i="22"/>
  <c r="L104" i="22"/>
  <c r="M104" i="22"/>
  <c r="N104" i="22"/>
  <c r="O104" i="22"/>
  <c r="G105" i="22"/>
  <c r="H105" i="22"/>
  <c r="I105" i="22"/>
  <c r="J105" i="22"/>
  <c r="K105" i="22"/>
  <c r="L105" i="22"/>
  <c r="M105" i="22"/>
  <c r="N105" i="22"/>
  <c r="O105" i="22"/>
  <c r="G106" i="22"/>
  <c r="H106" i="22"/>
  <c r="I106" i="22"/>
  <c r="J106" i="22"/>
  <c r="K106" i="22"/>
  <c r="L106" i="22"/>
  <c r="M106" i="22"/>
  <c r="N106" i="22"/>
  <c r="O106" i="22"/>
  <c r="G107" i="22"/>
  <c r="H107" i="22"/>
  <c r="I107" i="22"/>
  <c r="J107" i="22"/>
  <c r="K107" i="22"/>
  <c r="L107" i="22"/>
  <c r="M107" i="22"/>
  <c r="N107" i="22"/>
  <c r="O107" i="22"/>
  <c r="G108" i="22"/>
  <c r="H108" i="22"/>
  <c r="I108" i="22"/>
  <c r="J108" i="22"/>
  <c r="K108" i="22"/>
  <c r="L108" i="22"/>
  <c r="M108" i="22"/>
  <c r="N108" i="22"/>
  <c r="O108" i="22"/>
  <c r="G109" i="22"/>
  <c r="H109" i="22"/>
  <c r="I109" i="22"/>
  <c r="J109" i="22"/>
  <c r="K109" i="22"/>
  <c r="L109" i="22"/>
  <c r="M109" i="22"/>
  <c r="N109" i="22"/>
  <c r="O109" i="22"/>
  <c r="G110" i="22"/>
  <c r="H110" i="22"/>
  <c r="I110" i="22"/>
  <c r="J110" i="22"/>
  <c r="K110" i="22"/>
  <c r="L110" i="22"/>
  <c r="M110" i="22"/>
  <c r="N110" i="22"/>
  <c r="O110" i="22"/>
  <c r="H91" i="22"/>
  <c r="I91" i="22"/>
  <c r="J91" i="22"/>
  <c r="K91" i="22"/>
  <c r="L91" i="22"/>
  <c r="M91" i="22"/>
  <c r="N91" i="22"/>
  <c r="O91" i="22"/>
  <c r="G91" i="22"/>
  <c r="G54" i="22"/>
  <c r="H54" i="22"/>
  <c r="I54" i="22"/>
  <c r="J54" i="22"/>
  <c r="K54" i="22"/>
  <c r="L54" i="22"/>
  <c r="M54" i="22"/>
  <c r="N54" i="22"/>
  <c r="O54" i="22"/>
  <c r="G55" i="22"/>
  <c r="H55" i="22"/>
  <c r="I55" i="22"/>
  <c r="J55" i="22"/>
  <c r="K55" i="22"/>
  <c r="L55" i="22"/>
  <c r="M55" i="22"/>
  <c r="N55" i="22"/>
  <c r="O55" i="22"/>
  <c r="G56" i="22"/>
  <c r="H56" i="22"/>
  <c r="I56" i="22"/>
  <c r="J56" i="22"/>
  <c r="K56" i="22"/>
  <c r="L56" i="22"/>
  <c r="M56" i="22"/>
  <c r="N56" i="22"/>
  <c r="O56" i="22"/>
  <c r="G57" i="22"/>
  <c r="H57" i="22"/>
  <c r="I57" i="22"/>
  <c r="J57" i="22"/>
  <c r="K57" i="22"/>
  <c r="L57" i="22"/>
  <c r="M57" i="22"/>
  <c r="N57" i="22"/>
  <c r="O57" i="22"/>
  <c r="G58" i="22"/>
  <c r="H58" i="22"/>
  <c r="I58" i="22"/>
  <c r="J58" i="22"/>
  <c r="K58" i="22"/>
  <c r="L58" i="22"/>
  <c r="M58" i="22"/>
  <c r="N58" i="22"/>
  <c r="O58" i="22"/>
  <c r="G59" i="22"/>
  <c r="H59" i="22"/>
  <c r="I59" i="22"/>
  <c r="J59" i="22"/>
  <c r="K59" i="22"/>
  <c r="L59" i="22"/>
  <c r="M59" i="22"/>
  <c r="N59" i="22"/>
  <c r="O59" i="22"/>
  <c r="G60" i="22"/>
  <c r="H60" i="22"/>
  <c r="I60" i="22"/>
  <c r="J60" i="22"/>
  <c r="K60" i="22"/>
  <c r="L60" i="22"/>
  <c r="M60" i="22"/>
  <c r="N60" i="22"/>
  <c r="O60" i="22"/>
  <c r="G61" i="22"/>
  <c r="H61" i="22"/>
  <c r="I61" i="22"/>
  <c r="J61" i="22"/>
  <c r="K61" i="22"/>
  <c r="L61" i="22"/>
  <c r="M61" i="22"/>
  <c r="N61" i="22"/>
  <c r="O61" i="22"/>
  <c r="G62" i="22"/>
  <c r="H62" i="22"/>
  <c r="I62" i="22"/>
  <c r="J62" i="22"/>
  <c r="K62" i="22"/>
  <c r="L62" i="22"/>
  <c r="M62" i="22"/>
  <c r="N62" i="22"/>
  <c r="O62" i="22"/>
  <c r="G63" i="22"/>
  <c r="H63" i="22"/>
  <c r="I63" i="22"/>
  <c r="J63" i="22"/>
  <c r="K63" i="22"/>
  <c r="L63" i="22"/>
  <c r="M63" i="22"/>
  <c r="N63" i="22"/>
  <c r="O63" i="22"/>
  <c r="G64" i="22"/>
  <c r="H64" i="22"/>
  <c r="I64" i="22"/>
  <c r="J64" i="22"/>
  <c r="K64" i="22"/>
  <c r="L64" i="22"/>
  <c r="M64" i="22"/>
  <c r="N64" i="22"/>
  <c r="O64" i="22"/>
  <c r="G65" i="22"/>
  <c r="H65" i="22"/>
  <c r="I65" i="22"/>
  <c r="J65" i="22"/>
  <c r="K65" i="22"/>
  <c r="L65" i="22"/>
  <c r="M65" i="22"/>
  <c r="N65" i="22"/>
  <c r="O65" i="22"/>
  <c r="G66" i="22"/>
  <c r="H66" i="22"/>
  <c r="I66" i="22"/>
  <c r="J66" i="22"/>
  <c r="K66" i="22"/>
  <c r="L66" i="22"/>
  <c r="M66" i="22"/>
  <c r="N66" i="22"/>
  <c r="O66" i="22"/>
  <c r="G67" i="22"/>
  <c r="H67" i="22"/>
  <c r="I67" i="22"/>
  <c r="J67" i="22"/>
  <c r="K67" i="22"/>
  <c r="L67" i="22"/>
  <c r="M67" i="22"/>
  <c r="N67" i="22"/>
  <c r="O67" i="22"/>
  <c r="G68" i="22"/>
  <c r="H68" i="22"/>
  <c r="I68" i="22"/>
  <c r="J68" i="22"/>
  <c r="K68" i="22"/>
  <c r="L68" i="22"/>
  <c r="M68" i="22"/>
  <c r="N68" i="22"/>
  <c r="O68" i="22"/>
  <c r="G69" i="22"/>
  <c r="H69" i="22"/>
  <c r="I69" i="22"/>
  <c r="J69" i="22"/>
  <c r="K69" i="22"/>
  <c r="L69" i="22"/>
  <c r="M69" i="22"/>
  <c r="N69" i="22"/>
  <c r="O69" i="22"/>
  <c r="G70" i="22"/>
  <c r="H70" i="22"/>
  <c r="I70" i="22"/>
  <c r="J70" i="22"/>
  <c r="K70" i="22"/>
  <c r="L70" i="22"/>
  <c r="M70" i="22"/>
  <c r="N70" i="22"/>
  <c r="O70" i="22"/>
  <c r="G71" i="22"/>
  <c r="H71" i="22"/>
  <c r="I71" i="22"/>
  <c r="J71" i="22"/>
  <c r="K71" i="22"/>
  <c r="L71" i="22"/>
  <c r="M71" i="22"/>
  <c r="N71" i="22"/>
  <c r="O71" i="22"/>
  <c r="G72" i="22"/>
  <c r="H72" i="22"/>
  <c r="I72" i="22"/>
  <c r="J72" i="22"/>
  <c r="K72" i="22"/>
  <c r="L72" i="22"/>
  <c r="M72" i="22"/>
  <c r="N72" i="22"/>
  <c r="O72" i="22"/>
  <c r="H53" i="22"/>
  <c r="I53" i="22"/>
  <c r="J53" i="22"/>
  <c r="K53" i="22"/>
  <c r="L53" i="22"/>
  <c r="M53" i="22"/>
  <c r="N53" i="22"/>
  <c r="O53" i="22"/>
  <c r="G53" i="22"/>
  <c r="G16" i="22"/>
  <c r="H16" i="22"/>
  <c r="I16" i="22"/>
  <c r="J16" i="22"/>
  <c r="K16" i="22"/>
  <c r="L16" i="22"/>
  <c r="M16" i="22"/>
  <c r="N16" i="22"/>
  <c r="O16" i="22"/>
  <c r="G17" i="22"/>
  <c r="H17" i="22"/>
  <c r="I17" i="22"/>
  <c r="J17" i="22"/>
  <c r="K17" i="22"/>
  <c r="L17" i="22"/>
  <c r="M17" i="22"/>
  <c r="N17" i="22"/>
  <c r="O17" i="22"/>
  <c r="G18" i="22"/>
  <c r="H18" i="22"/>
  <c r="I18" i="22"/>
  <c r="J18" i="22"/>
  <c r="K18" i="22"/>
  <c r="L18" i="22"/>
  <c r="M18" i="22"/>
  <c r="N18" i="22"/>
  <c r="O18" i="22"/>
  <c r="G19" i="22"/>
  <c r="H19" i="22"/>
  <c r="I19" i="22"/>
  <c r="J19" i="22"/>
  <c r="K19" i="22"/>
  <c r="L19" i="22"/>
  <c r="M19" i="22"/>
  <c r="N19" i="22"/>
  <c r="O19" i="22"/>
  <c r="G20" i="22"/>
  <c r="H20" i="22"/>
  <c r="I20" i="22"/>
  <c r="J20" i="22"/>
  <c r="K20" i="22"/>
  <c r="L20" i="22"/>
  <c r="M20" i="22"/>
  <c r="N20" i="22"/>
  <c r="O20" i="22"/>
  <c r="G21" i="22"/>
  <c r="H21" i="22"/>
  <c r="I21" i="22"/>
  <c r="J21" i="22"/>
  <c r="K21" i="22"/>
  <c r="L21" i="22"/>
  <c r="M21" i="22"/>
  <c r="N21" i="22"/>
  <c r="O21" i="22"/>
  <c r="G22" i="22"/>
  <c r="H22" i="22"/>
  <c r="I22" i="22"/>
  <c r="J22" i="22"/>
  <c r="K22" i="22"/>
  <c r="L22" i="22"/>
  <c r="M22" i="22"/>
  <c r="N22" i="22"/>
  <c r="O22" i="22"/>
  <c r="G23" i="22"/>
  <c r="H23" i="22"/>
  <c r="I23" i="22"/>
  <c r="J23" i="22"/>
  <c r="K23" i="22"/>
  <c r="L23" i="22"/>
  <c r="M23" i="22"/>
  <c r="N23" i="22"/>
  <c r="O23" i="22"/>
  <c r="G24" i="22"/>
  <c r="H24" i="22"/>
  <c r="I24" i="22"/>
  <c r="J24" i="22"/>
  <c r="K24" i="22"/>
  <c r="L24" i="22"/>
  <c r="M24" i="22"/>
  <c r="N24" i="22"/>
  <c r="O24" i="22"/>
  <c r="G25" i="22"/>
  <c r="H25" i="22"/>
  <c r="I25" i="22"/>
  <c r="J25" i="22"/>
  <c r="K25" i="22"/>
  <c r="L25" i="22"/>
  <c r="M25" i="22"/>
  <c r="N25" i="22"/>
  <c r="O25" i="22"/>
  <c r="G26" i="22"/>
  <c r="H26" i="22"/>
  <c r="I26" i="22"/>
  <c r="J26" i="22"/>
  <c r="K26" i="22"/>
  <c r="L26" i="22"/>
  <c r="M26" i="22"/>
  <c r="N26" i="22"/>
  <c r="O26" i="22"/>
  <c r="G27" i="22"/>
  <c r="H27" i="22"/>
  <c r="I27" i="22"/>
  <c r="J27" i="22"/>
  <c r="K27" i="22"/>
  <c r="L27" i="22"/>
  <c r="M27" i="22"/>
  <c r="N27" i="22"/>
  <c r="O27" i="22"/>
  <c r="G28" i="22"/>
  <c r="H28" i="22"/>
  <c r="I28" i="22"/>
  <c r="J28" i="22"/>
  <c r="K28" i="22"/>
  <c r="L28" i="22"/>
  <c r="M28" i="22"/>
  <c r="N28" i="22"/>
  <c r="O28" i="22"/>
  <c r="G29" i="22"/>
  <c r="H29" i="22"/>
  <c r="I29" i="22"/>
  <c r="J29" i="22"/>
  <c r="K29" i="22"/>
  <c r="L29" i="22"/>
  <c r="M29" i="22"/>
  <c r="N29" i="22"/>
  <c r="O29" i="22"/>
  <c r="G30" i="22"/>
  <c r="H30" i="22"/>
  <c r="I30" i="22"/>
  <c r="J30" i="22"/>
  <c r="K30" i="22"/>
  <c r="L30" i="22"/>
  <c r="M30" i="22"/>
  <c r="N30" i="22"/>
  <c r="O30" i="22"/>
  <c r="G31" i="22"/>
  <c r="H31" i="22"/>
  <c r="I31" i="22"/>
  <c r="J31" i="22"/>
  <c r="K31" i="22"/>
  <c r="L31" i="22"/>
  <c r="M31" i="22"/>
  <c r="N31" i="22"/>
  <c r="O31" i="22"/>
  <c r="G32" i="22"/>
  <c r="H32" i="22"/>
  <c r="I32" i="22"/>
  <c r="J32" i="22"/>
  <c r="K32" i="22"/>
  <c r="L32" i="22"/>
  <c r="M32" i="22"/>
  <c r="N32" i="22"/>
  <c r="O32" i="22"/>
  <c r="G33" i="22"/>
  <c r="H33" i="22"/>
  <c r="I33" i="22"/>
  <c r="J33" i="22"/>
  <c r="K33" i="22"/>
  <c r="L33" i="22"/>
  <c r="M33" i="22"/>
  <c r="N33" i="22"/>
  <c r="O33" i="22"/>
  <c r="G34" i="22"/>
  <c r="H34" i="22"/>
  <c r="I34" i="22"/>
  <c r="J34" i="22"/>
  <c r="K34" i="22"/>
  <c r="L34" i="22"/>
  <c r="M34" i="22"/>
  <c r="N34" i="22"/>
  <c r="O34" i="22"/>
  <c r="H15" i="22"/>
  <c r="I15" i="22"/>
  <c r="J15" i="22"/>
  <c r="K15" i="22"/>
  <c r="L15" i="22"/>
  <c r="M15" i="22"/>
  <c r="N15" i="22"/>
  <c r="O15" i="22"/>
  <c r="G15" i="22"/>
  <c r="C168" i="22"/>
  <c r="C169" i="22"/>
  <c r="C170" i="22"/>
  <c r="C171" i="22"/>
  <c r="C172" i="22"/>
  <c r="C173" i="22"/>
  <c r="C174" i="22"/>
  <c r="C175" i="22"/>
  <c r="C176" i="22"/>
  <c r="C177" i="22"/>
  <c r="C178" i="22"/>
  <c r="C179" i="22"/>
  <c r="C180" i="22"/>
  <c r="C181" i="22"/>
  <c r="C182" i="22"/>
  <c r="C183" i="22"/>
  <c r="C184" i="22"/>
  <c r="C185" i="22"/>
  <c r="C186" i="22"/>
  <c r="C167" i="22"/>
  <c r="C130" i="22"/>
  <c r="C131" i="22"/>
  <c r="C132" i="22"/>
  <c r="C133" i="22"/>
  <c r="C134" i="22"/>
  <c r="C135" i="22"/>
  <c r="C136" i="22"/>
  <c r="C137" i="22"/>
  <c r="C138" i="22"/>
  <c r="C139" i="22"/>
  <c r="C140" i="22"/>
  <c r="C141" i="22"/>
  <c r="C142" i="22"/>
  <c r="C143" i="22"/>
  <c r="C144" i="22"/>
  <c r="C145" i="22"/>
  <c r="C146" i="22"/>
  <c r="C147" i="22"/>
  <c r="C148" i="22"/>
  <c r="C129" i="22"/>
  <c r="C92" i="22"/>
  <c r="C93" i="22"/>
  <c r="C94" i="22"/>
  <c r="C95" i="22"/>
  <c r="C96" i="22"/>
  <c r="C97" i="22"/>
  <c r="C98" i="22"/>
  <c r="C99" i="22"/>
  <c r="C100" i="22"/>
  <c r="C101" i="22"/>
  <c r="C102" i="22"/>
  <c r="C103" i="22"/>
  <c r="C104" i="22"/>
  <c r="C105" i="22"/>
  <c r="C106" i="22"/>
  <c r="C107" i="22"/>
  <c r="C108" i="22"/>
  <c r="C109" i="22"/>
  <c r="C110" i="22"/>
  <c r="C91" i="22"/>
  <c r="C54" i="22"/>
  <c r="C55" i="22"/>
  <c r="C56" i="22"/>
  <c r="C57" i="22"/>
  <c r="C58" i="22"/>
  <c r="C59" i="22"/>
  <c r="C60" i="22"/>
  <c r="C61" i="22"/>
  <c r="C62" i="22"/>
  <c r="C63" i="22"/>
  <c r="C64" i="22"/>
  <c r="C65" i="22"/>
  <c r="C66" i="22"/>
  <c r="C67" i="22"/>
  <c r="C68" i="22"/>
  <c r="C69" i="22"/>
  <c r="C70" i="22"/>
  <c r="C71" i="22"/>
  <c r="C72" i="22"/>
  <c r="C53" i="22"/>
  <c r="C16" i="22"/>
  <c r="C17" i="22"/>
  <c r="C18" i="22"/>
  <c r="C19" i="22"/>
  <c r="C20" i="22"/>
  <c r="C21" i="22"/>
  <c r="C22" i="22"/>
  <c r="C23" i="22"/>
  <c r="C24" i="22"/>
  <c r="C25" i="22"/>
  <c r="C26" i="22"/>
  <c r="C27" i="22"/>
  <c r="C28" i="22"/>
  <c r="C29" i="22"/>
  <c r="C30" i="22"/>
  <c r="C31" i="22"/>
  <c r="C32" i="22"/>
  <c r="C33" i="22"/>
  <c r="C34" i="22"/>
  <c r="C15" i="22"/>
  <c r="A186" i="22"/>
  <c r="A185" i="22"/>
  <c r="A184" i="22"/>
  <c r="A183" i="22"/>
  <c r="A182" i="22"/>
  <c r="A181" i="22"/>
  <c r="A180" i="22"/>
  <c r="A179" i="22"/>
  <c r="A178" i="22"/>
  <c r="A177" i="22"/>
  <c r="A176" i="22"/>
  <c r="A175" i="22"/>
  <c r="A174" i="22"/>
  <c r="A173" i="22"/>
  <c r="A172" i="22"/>
  <c r="A171" i="22"/>
  <c r="A170" i="22"/>
  <c r="A169" i="22"/>
  <c r="A168" i="22"/>
  <c r="A167" i="22"/>
  <c r="A148" i="22"/>
  <c r="A147" i="22"/>
  <c r="A146" i="22"/>
  <c r="A145" i="22"/>
  <c r="A144" i="22"/>
  <c r="A143" i="22"/>
  <c r="A142" i="22"/>
  <c r="A141" i="22"/>
  <c r="A140" i="22"/>
  <c r="A139" i="22"/>
  <c r="A138" i="22"/>
  <c r="A137" i="22"/>
  <c r="A136" i="22"/>
  <c r="A135" i="22"/>
  <c r="A134" i="22"/>
  <c r="A133" i="22"/>
  <c r="A132" i="22"/>
  <c r="A131" i="22"/>
  <c r="A130" i="22"/>
  <c r="A129" i="22"/>
  <c r="A110" i="22"/>
  <c r="A109" i="22"/>
  <c r="A108" i="22"/>
  <c r="A107" i="22"/>
  <c r="A106" i="22"/>
  <c r="A105" i="22"/>
  <c r="A104" i="22"/>
  <c r="A103" i="22"/>
  <c r="A102" i="22"/>
  <c r="A101" i="22"/>
  <c r="A100" i="22"/>
  <c r="A99" i="22"/>
  <c r="A98" i="22"/>
  <c r="A97" i="22"/>
  <c r="A96" i="22"/>
  <c r="A95" i="22"/>
  <c r="A94" i="22"/>
  <c r="A93" i="22"/>
  <c r="A92" i="22"/>
  <c r="A91" i="22"/>
  <c r="A72" i="22"/>
  <c r="A71" i="22"/>
  <c r="A70" i="22"/>
  <c r="A69" i="22"/>
  <c r="A68" i="22"/>
  <c r="A67" i="22"/>
  <c r="A66" i="22"/>
  <c r="A65" i="22"/>
  <c r="A64" i="22"/>
  <c r="A63" i="22"/>
  <c r="A62" i="22"/>
  <c r="A61" i="22"/>
  <c r="A60" i="22"/>
  <c r="A59" i="22"/>
  <c r="A58" i="22"/>
  <c r="A57" i="22"/>
  <c r="A56" i="22"/>
  <c r="A55" i="22"/>
  <c r="A54" i="22"/>
  <c r="A53" i="22"/>
  <c r="A34" i="22"/>
  <c r="A33" i="22"/>
  <c r="A32" i="22"/>
  <c r="A31" i="22"/>
  <c r="A30" i="22"/>
  <c r="A29" i="22"/>
  <c r="A28" i="22"/>
  <c r="A27" i="22"/>
  <c r="A26" i="22"/>
  <c r="A25" i="22"/>
  <c r="A24" i="22"/>
  <c r="A23" i="22"/>
  <c r="A22" i="22"/>
  <c r="A21" i="22"/>
  <c r="A20" i="22"/>
  <c r="A19" i="22"/>
  <c r="A18" i="22"/>
  <c r="A17" i="22"/>
  <c r="A16" i="22"/>
  <c r="A15" i="22"/>
  <c r="A8" i="3"/>
  <c r="N123" i="3"/>
  <c r="N124" i="3"/>
  <c r="N125" i="3"/>
  <c r="N126" i="3"/>
  <c r="N127" i="3"/>
  <c r="N128" i="3"/>
  <c r="N129" i="3"/>
  <c r="N130" i="3"/>
  <c r="N131" i="3"/>
  <c r="N132" i="3"/>
  <c r="N133" i="3"/>
  <c r="N134" i="3"/>
  <c r="N135" i="3"/>
  <c r="N136" i="3"/>
  <c r="N137" i="3"/>
  <c r="N138" i="3"/>
  <c r="N139" i="3"/>
  <c r="N140" i="3"/>
  <c r="N141" i="3"/>
  <c r="N122" i="3"/>
  <c r="N94" i="3"/>
  <c r="N95" i="3"/>
  <c r="N96" i="3"/>
  <c r="N97" i="3"/>
  <c r="N98" i="3"/>
  <c r="N99" i="3"/>
  <c r="N100" i="3"/>
  <c r="N101" i="3"/>
  <c r="N102" i="3"/>
  <c r="N103" i="3"/>
  <c r="N104" i="3"/>
  <c r="N105" i="3"/>
  <c r="N106" i="3"/>
  <c r="N107" i="3"/>
  <c r="N108" i="3"/>
  <c r="N109" i="3"/>
  <c r="N110" i="3"/>
  <c r="N111" i="3"/>
  <c r="N112" i="3"/>
  <c r="N93" i="3"/>
  <c r="N65" i="3"/>
  <c r="N66" i="3"/>
  <c r="N67" i="3"/>
  <c r="N68" i="3"/>
  <c r="N69" i="3"/>
  <c r="N70" i="3"/>
  <c r="N71" i="3"/>
  <c r="N72" i="3"/>
  <c r="N73" i="3"/>
  <c r="N74" i="3"/>
  <c r="N75" i="3"/>
  <c r="N76" i="3"/>
  <c r="N77" i="3"/>
  <c r="N78" i="3"/>
  <c r="N79" i="3"/>
  <c r="N80" i="3"/>
  <c r="N81" i="3"/>
  <c r="N82" i="3"/>
  <c r="N83" i="3"/>
  <c r="N64" i="3"/>
  <c r="N36" i="3"/>
  <c r="N37" i="3"/>
  <c r="N38" i="3"/>
  <c r="N39" i="3"/>
  <c r="N40" i="3"/>
  <c r="N41" i="3"/>
  <c r="N42" i="3"/>
  <c r="N43" i="3"/>
  <c r="N44" i="3"/>
  <c r="N45" i="3"/>
  <c r="N46" i="3"/>
  <c r="N47" i="3"/>
  <c r="N48" i="3"/>
  <c r="N49" i="3"/>
  <c r="N50" i="3"/>
  <c r="N51" i="3"/>
  <c r="N52" i="3"/>
  <c r="N53" i="3"/>
  <c r="N54" i="3"/>
  <c r="N35" i="3"/>
  <c r="N7" i="3"/>
  <c r="N8" i="3"/>
  <c r="N9" i="3"/>
  <c r="N10" i="3"/>
  <c r="N11" i="3"/>
  <c r="N12" i="3"/>
  <c r="N13" i="3"/>
  <c r="N14" i="3"/>
  <c r="N15" i="3"/>
  <c r="N16" i="3"/>
  <c r="N17" i="3"/>
  <c r="N18" i="3"/>
  <c r="N19" i="3"/>
  <c r="N20" i="3"/>
  <c r="N21" i="3"/>
  <c r="N22" i="3"/>
  <c r="N23" i="3"/>
  <c r="N24" i="3"/>
  <c r="N25" i="3"/>
  <c r="N6" i="3"/>
  <c r="A7" i="3"/>
  <c r="A24" i="18"/>
  <c r="A25" i="18"/>
  <c r="A26" i="18"/>
  <c r="A27" i="18"/>
  <c r="A28" i="18"/>
  <c r="A29" i="18"/>
  <c r="A30" i="18"/>
  <c r="A31" i="18"/>
  <c r="A32" i="18"/>
  <c r="A33" i="18"/>
  <c r="A34" i="18"/>
  <c r="B31" i="3"/>
  <c r="B60" i="3"/>
  <c r="B89" i="3"/>
  <c r="B118" i="3"/>
  <c r="B2" i="3"/>
  <c r="H168" i="18"/>
  <c r="I168" i="18"/>
  <c r="J168" i="18"/>
  <c r="K168" i="18"/>
  <c r="L168" i="18"/>
  <c r="M168" i="18"/>
  <c r="N168" i="18"/>
  <c r="O168" i="18"/>
  <c r="H169" i="18"/>
  <c r="I169" i="18"/>
  <c r="J169" i="18"/>
  <c r="K169" i="18"/>
  <c r="L169" i="18"/>
  <c r="M169" i="18"/>
  <c r="N169" i="18"/>
  <c r="O169" i="18"/>
  <c r="H170" i="18"/>
  <c r="I170" i="18"/>
  <c r="J170" i="18"/>
  <c r="K170" i="18"/>
  <c r="L170" i="18"/>
  <c r="M170" i="18"/>
  <c r="N170" i="18"/>
  <c r="O170" i="18"/>
  <c r="H171" i="18"/>
  <c r="I171" i="18"/>
  <c r="J171" i="18"/>
  <c r="K171" i="18"/>
  <c r="L171" i="18"/>
  <c r="M171" i="18"/>
  <c r="N171" i="18"/>
  <c r="O171" i="18"/>
  <c r="P171" i="18" s="1"/>
  <c r="H172" i="18"/>
  <c r="I172" i="18"/>
  <c r="J172" i="18"/>
  <c r="K172" i="18"/>
  <c r="L172" i="18"/>
  <c r="M172" i="18"/>
  <c r="N172" i="18"/>
  <c r="O172" i="18"/>
  <c r="H173" i="18"/>
  <c r="I173" i="18"/>
  <c r="J173" i="18"/>
  <c r="K173" i="18"/>
  <c r="L173" i="18"/>
  <c r="M173" i="18"/>
  <c r="N173" i="18"/>
  <c r="O173" i="18"/>
  <c r="H174" i="18"/>
  <c r="I174" i="18"/>
  <c r="J174" i="18"/>
  <c r="K174" i="18"/>
  <c r="L174" i="18"/>
  <c r="M174" i="18"/>
  <c r="N174" i="18"/>
  <c r="O174" i="18"/>
  <c r="H175" i="18"/>
  <c r="I175" i="18"/>
  <c r="J175" i="18"/>
  <c r="K175" i="18"/>
  <c r="L175" i="18"/>
  <c r="M175" i="18"/>
  <c r="N175" i="18"/>
  <c r="O175" i="18"/>
  <c r="H176" i="18"/>
  <c r="I176" i="18"/>
  <c r="J176" i="18"/>
  <c r="K176" i="18"/>
  <c r="L176" i="18"/>
  <c r="M176" i="18"/>
  <c r="N176" i="18"/>
  <c r="O176" i="18"/>
  <c r="H177" i="18"/>
  <c r="I177" i="18"/>
  <c r="J177" i="18"/>
  <c r="K177" i="18"/>
  <c r="L177" i="18"/>
  <c r="M177" i="18"/>
  <c r="N177" i="18"/>
  <c r="O177" i="18"/>
  <c r="H178" i="18"/>
  <c r="I178" i="18"/>
  <c r="J178" i="18"/>
  <c r="K178" i="18"/>
  <c r="L178" i="18"/>
  <c r="M178" i="18"/>
  <c r="N178" i="18"/>
  <c r="O178" i="18"/>
  <c r="H179" i="18"/>
  <c r="I179" i="18"/>
  <c r="J179" i="18"/>
  <c r="K179" i="18"/>
  <c r="L179" i="18"/>
  <c r="M179" i="18"/>
  <c r="N179" i="18"/>
  <c r="O179" i="18"/>
  <c r="H180" i="18"/>
  <c r="I180" i="18"/>
  <c r="J180" i="18"/>
  <c r="K180" i="18"/>
  <c r="L180" i="18"/>
  <c r="M180" i="18"/>
  <c r="N180" i="18"/>
  <c r="O180" i="18"/>
  <c r="H181" i="18"/>
  <c r="I181" i="18"/>
  <c r="J181" i="18"/>
  <c r="K181" i="18"/>
  <c r="L181" i="18"/>
  <c r="M181" i="18"/>
  <c r="N181" i="18"/>
  <c r="O181" i="18"/>
  <c r="H182" i="18"/>
  <c r="I182" i="18"/>
  <c r="J182" i="18"/>
  <c r="K182" i="18"/>
  <c r="L182" i="18"/>
  <c r="M182" i="18"/>
  <c r="N182" i="18"/>
  <c r="O182" i="18"/>
  <c r="H183" i="18"/>
  <c r="I183" i="18"/>
  <c r="J183" i="18"/>
  <c r="K183" i="18"/>
  <c r="L183" i="18"/>
  <c r="M183" i="18"/>
  <c r="N183" i="18"/>
  <c r="O183" i="18"/>
  <c r="H184" i="18"/>
  <c r="I184" i="18"/>
  <c r="J184" i="18"/>
  <c r="K184" i="18"/>
  <c r="L184" i="18"/>
  <c r="M184" i="18"/>
  <c r="N184" i="18"/>
  <c r="O184" i="18"/>
  <c r="H185" i="18"/>
  <c r="I185" i="18"/>
  <c r="J185" i="18"/>
  <c r="K185" i="18"/>
  <c r="L185" i="18"/>
  <c r="M185" i="18"/>
  <c r="N185" i="18"/>
  <c r="O185" i="18"/>
  <c r="H186" i="18"/>
  <c r="I186" i="18"/>
  <c r="J186" i="18"/>
  <c r="K186" i="18"/>
  <c r="L186" i="18"/>
  <c r="M186" i="18"/>
  <c r="N186" i="18"/>
  <c r="O186" i="18"/>
  <c r="I167" i="18"/>
  <c r="J167" i="18"/>
  <c r="K167" i="18"/>
  <c r="L167" i="18"/>
  <c r="M167" i="18"/>
  <c r="M188" i="18" s="1"/>
  <c r="N167" i="18"/>
  <c r="O167" i="18"/>
  <c r="H167" i="18"/>
  <c r="G168" i="18"/>
  <c r="G169" i="18"/>
  <c r="G170" i="18"/>
  <c r="G171" i="18"/>
  <c r="G172" i="18"/>
  <c r="G173" i="18"/>
  <c r="G174" i="18"/>
  <c r="G175" i="18"/>
  <c r="G176" i="18"/>
  <c r="G177" i="18"/>
  <c r="G178" i="18"/>
  <c r="G179" i="18"/>
  <c r="G180" i="18"/>
  <c r="G181" i="18"/>
  <c r="G182" i="18"/>
  <c r="G183" i="18"/>
  <c r="G184" i="18"/>
  <c r="G185" i="18"/>
  <c r="G186" i="18"/>
  <c r="G167" i="18"/>
  <c r="C168" i="18"/>
  <c r="C169" i="18"/>
  <c r="C170" i="18"/>
  <c r="C171" i="18"/>
  <c r="C172" i="18"/>
  <c r="C173" i="18"/>
  <c r="C174" i="18"/>
  <c r="C175" i="18"/>
  <c r="C176" i="18"/>
  <c r="C177" i="18"/>
  <c r="C178" i="18"/>
  <c r="C179" i="18"/>
  <c r="C180" i="18"/>
  <c r="C181" i="18"/>
  <c r="C182" i="18"/>
  <c r="C183" i="18"/>
  <c r="C184" i="18"/>
  <c r="C185" i="18"/>
  <c r="C186" i="18"/>
  <c r="C167" i="18"/>
  <c r="H130" i="18"/>
  <c r="I130" i="18"/>
  <c r="J130" i="18"/>
  <c r="K130" i="18"/>
  <c r="L130" i="18"/>
  <c r="M130" i="18"/>
  <c r="N130" i="18"/>
  <c r="O130" i="18"/>
  <c r="H131" i="18"/>
  <c r="I131" i="18"/>
  <c r="J131" i="18"/>
  <c r="K131" i="18"/>
  <c r="L131" i="18"/>
  <c r="M131" i="18"/>
  <c r="N131" i="18"/>
  <c r="O131" i="18"/>
  <c r="H132" i="18"/>
  <c r="I132" i="18"/>
  <c r="J132" i="18"/>
  <c r="K132" i="18"/>
  <c r="L132" i="18"/>
  <c r="M132" i="18"/>
  <c r="N132" i="18"/>
  <c r="O132" i="18"/>
  <c r="H133" i="18"/>
  <c r="I133" i="18"/>
  <c r="J133" i="18"/>
  <c r="K133" i="18"/>
  <c r="L133" i="18"/>
  <c r="M133" i="18"/>
  <c r="N133" i="18"/>
  <c r="O133" i="18"/>
  <c r="H134" i="18"/>
  <c r="I134" i="18"/>
  <c r="J134" i="18"/>
  <c r="K134" i="18"/>
  <c r="L134" i="18"/>
  <c r="M134" i="18"/>
  <c r="N134" i="18"/>
  <c r="O134" i="18"/>
  <c r="H135" i="18"/>
  <c r="I135" i="18"/>
  <c r="J135" i="18"/>
  <c r="K135" i="18"/>
  <c r="L135" i="18"/>
  <c r="M135" i="18"/>
  <c r="N135" i="18"/>
  <c r="O135" i="18"/>
  <c r="H136" i="18"/>
  <c r="I136" i="18"/>
  <c r="J136" i="18"/>
  <c r="K136" i="18"/>
  <c r="L136" i="18"/>
  <c r="M136" i="18"/>
  <c r="N136" i="18"/>
  <c r="O136" i="18"/>
  <c r="H137" i="18"/>
  <c r="I137" i="18"/>
  <c r="J137" i="18"/>
  <c r="K137" i="18"/>
  <c r="L137" i="18"/>
  <c r="M137" i="18"/>
  <c r="N137" i="18"/>
  <c r="O137" i="18"/>
  <c r="H138" i="18"/>
  <c r="I138" i="18"/>
  <c r="J138" i="18"/>
  <c r="K138" i="18"/>
  <c r="L138" i="18"/>
  <c r="M138" i="18"/>
  <c r="N138" i="18"/>
  <c r="O138" i="18"/>
  <c r="H139" i="18"/>
  <c r="I139" i="18"/>
  <c r="J139" i="18"/>
  <c r="K139" i="18"/>
  <c r="L139" i="18"/>
  <c r="M139" i="18"/>
  <c r="N139" i="18"/>
  <c r="O139" i="18"/>
  <c r="H140" i="18"/>
  <c r="I140" i="18"/>
  <c r="J140" i="18"/>
  <c r="K140" i="18"/>
  <c r="L140" i="18"/>
  <c r="M140" i="18"/>
  <c r="N140" i="18"/>
  <c r="O140" i="18"/>
  <c r="H141" i="18"/>
  <c r="I141" i="18"/>
  <c r="J141" i="18"/>
  <c r="K141" i="18"/>
  <c r="L141" i="18"/>
  <c r="M141" i="18"/>
  <c r="N141" i="18"/>
  <c r="O141" i="18"/>
  <c r="H142" i="18"/>
  <c r="I142" i="18"/>
  <c r="J142" i="18"/>
  <c r="K142" i="18"/>
  <c r="L142" i="18"/>
  <c r="M142" i="18"/>
  <c r="N142" i="18"/>
  <c r="O142" i="18"/>
  <c r="H143" i="18"/>
  <c r="I143" i="18"/>
  <c r="J143" i="18"/>
  <c r="K143" i="18"/>
  <c r="L143" i="18"/>
  <c r="M143" i="18"/>
  <c r="N143" i="18"/>
  <c r="O143" i="18"/>
  <c r="H144" i="18"/>
  <c r="I144" i="18"/>
  <c r="J144" i="18"/>
  <c r="K144" i="18"/>
  <c r="L144" i="18"/>
  <c r="M144" i="18"/>
  <c r="N144" i="18"/>
  <c r="O144" i="18"/>
  <c r="H145" i="18"/>
  <c r="I145" i="18"/>
  <c r="J145" i="18"/>
  <c r="K145" i="18"/>
  <c r="L145" i="18"/>
  <c r="M145" i="18"/>
  <c r="N145" i="18"/>
  <c r="O145" i="18"/>
  <c r="H146" i="18"/>
  <c r="I146" i="18"/>
  <c r="J146" i="18"/>
  <c r="K146" i="18"/>
  <c r="L146" i="18"/>
  <c r="M146" i="18"/>
  <c r="N146" i="18"/>
  <c r="O146" i="18"/>
  <c r="H147" i="18"/>
  <c r="I147" i="18"/>
  <c r="J147" i="18"/>
  <c r="K147" i="18"/>
  <c r="L147" i="18"/>
  <c r="M147" i="18"/>
  <c r="N147" i="18"/>
  <c r="O147" i="18"/>
  <c r="H148" i="18"/>
  <c r="I148" i="18"/>
  <c r="J148" i="18"/>
  <c r="K148" i="18"/>
  <c r="L148" i="18"/>
  <c r="M148" i="18"/>
  <c r="N148" i="18"/>
  <c r="O148" i="18"/>
  <c r="I129" i="18"/>
  <c r="J129" i="18"/>
  <c r="K129" i="18"/>
  <c r="L129" i="18"/>
  <c r="M129" i="18"/>
  <c r="N129" i="18"/>
  <c r="O129" i="18"/>
  <c r="H129" i="18"/>
  <c r="G130" i="18"/>
  <c r="G131" i="18"/>
  <c r="G132" i="18"/>
  <c r="G133" i="18"/>
  <c r="G134" i="18"/>
  <c r="G135" i="18"/>
  <c r="G136" i="18"/>
  <c r="G137" i="18"/>
  <c r="G138" i="18"/>
  <c r="G139" i="18"/>
  <c r="G140" i="18"/>
  <c r="G141" i="18"/>
  <c r="G142" i="18"/>
  <c r="G143" i="18"/>
  <c r="G144" i="18"/>
  <c r="G145" i="18"/>
  <c r="G146" i="18"/>
  <c r="G147" i="18"/>
  <c r="G148" i="18"/>
  <c r="G129" i="18"/>
  <c r="C130" i="18"/>
  <c r="C131" i="18"/>
  <c r="C132" i="18"/>
  <c r="C133" i="18"/>
  <c r="C134" i="18"/>
  <c r="C135" i="18"/>
  <c r="C136" i="18"/>
  <c r="C137" i="18"/>
  <c r="C138" i="18"/>
  <c r="C139" i="18"/>
  <c r="C140" i="18"/>
  <c r="C141" i="18"/>
  <c r="C142" i="18"/>
  <c r="C143" i="18"/>
  <c r="C144" i="18"/>
  <c r="C145" i="18"/>
  <c r="C146" i="18"/>
  <c r="C147" i="18"/>
  <c r="C148" i="18"/>
  <c r="C129" i="18"/>
  <c r="H92" i="18"/>
  <c r="I92" i="18"/>
  <c r="J92" i="18"/>
  <c r="K92" i="18"/>
  <c r="L92" i="18"/>
  <c r="M92" i="18"/>
  <c r="N92" i="18"/>
  <c r="O92" i="18"/>
  <c r="H93" i="18"/>
  <c r="I93" i="18"/>
  <c r="J93" i="18"/>
  <c r="K93" i="18"/>
  <c r="L93" i="18"/>
  <c r="M93" i="18"/>
  <c r="N93" i="18"/>
  <c r="O93" i="18"/>
  <c r="H94" i="18"/>
  <c r="I94" i="18"/>
  <c r="J94" i="18"/>
  <c r="K94" i="18"/>
  <c r="L94" i="18"/>
  <c r="M94" i="18"/>
  <c r="N94" i="18"/>
  <c r="O94" i="18"/>
  <c r="H95" i="18"/>
  <c r="I95" i="18"/>
  <c r="J95" i="18"/>
  <c r="K95" i="18"/>
  <c r="L95" i="18"/>
  <c r="M95" i="18"/>
  <c r="N95" i="18"/>
  <c r="O95" i="18"/>
  <c r="H96" i="18"/>
  <c r="I96" i="18"/>
  <c r="J96" i="18"/>
  <c r="K96" i="18"/>
  <c r="L96" i="18"/>
  <c r="M96" i="18"/>
  <c r="N96" i="18"/>
  <c r="O96" i="18"/>
  <c r="H97" i="18"/>
  <c r="I97" i="18"/>
  <c r="J97" i="18"/>
  <c r="K97" i="18"/>
  <c r="L97" i="18"/>
  <c r="M97" i="18"/>
  <c r="N97" i="18"/>
  <c r="O97" i="18"/>
  <c r="H98" i="18"/>
  <c r="I98" i="18"/>
  <c r="J98" i="18"/>
  <c r="K98" i="18"/>
  <c r="L98" i="18"/>
  <c r="M98" i="18"/>
  <c r="N98" i="18"/>
  <c r="O98" i="18"/>
  <c r="H99" i="18"/>
  <c r="I99" i="18"/>
  <c r="J99" i="18"/>
  <c r="K99" i="18"/>
  <c r="L99" i="18"/>
  <c r="M99" i="18"/>
  <c r="N99" i="18"/>
  <c r="O99" i="18"/>
  <c r="H100" i="18"/>
  <c r="I100" i="18"/>
  <c r="J100" i="18"/>
  <c r="K100" i="18"/>
  <c r="L100" i="18"/>
  <c r="M100" i="18"/>
  <c r="N100" i="18"/>
  <c r="O100" i="18"/>
  <c r="H101" i="18"/>
  <c r="I101" i="18"/>
  <c r="J101" i="18"/>
  <c r="K101" i="18"/>
  <c r="L101" i="18"/>
  <c r="M101" i="18"/>
  <c r="N101" i="18"/>
  <c r="O101" i="18"/>
  <c r="H102" i="18"/>
  <c r="I102" i="18"/>
  <c r="J102" i="18"/>
  <c r="K102" i="18"/>
  <c r="L102" i="18"/>
  <c r="M102" i="18"/>
  <c r="N102" i="18"/>
  <c r="O102" i="18"/>
  <c r="H103" i="18"/>
  <c r="I103" i="18"/>
  <c r="J103" i="18"/>
  <c r="K103" i="18"/>
  <c r="L103" i="18"/>
  <c r="M103" i="18"/>
  <c r="N103" i="18"/>
  <c r="O103" i="18"/>
  <c r="H104" i="18"/>
  <c r="I104" i="18"/>
  <c r="J104" i="18"/>
  <c r="K104" i="18"/>
  <c r="L104" i="18"/>
  <c r="M104" i="18"/>
  <c r="N104" i="18"/>
  <c r="O104" i="18"/>
  <c r="H105" i="18"/>
  <c r="I105" i="18"/>
  <c r="J105" i="18"/>
  <c r="K105" i="18"/>
  <c r="L105" i="18"/>
  <c r="M105" i="18"/>
  <c r="N105" i="18"/>
  <c r="O105" i="18"/>
  <c r="H106" i="18"/>
  <c r="I106" i="18"/>
  <c r="J106" i="18"/>
  <c r="K106" i="18"/>
  <c r="L106" i="18"/>
  <c r="M106" i="18"/>
  <c r="N106" i="18"/>
  <c r="O106" i="18"/>
  <c r="H107" i="18"/>
  <c r="I107" i="18"/>
  <c r="J107" i="18"/>
  <c r="K107" i="18"/>
  <c r="L107" i="18"/>
  <c r="M107" i="18"/>
  <c r="N107" i="18"/>
  <c r="O107" i="18"/>
  <c r="H108" i="18"/>
  <c r="I108" i="18"/>
  <c r="J108" i="18"/>
  <c r="K108" i="18"/>
  <c r="L108" i="18"/>
  <c r="M108" i="18"/>
  <c r="N108" i="18"/>
  <c r="O108" i="18"/>
  <c r="H109" i="18"/>
  <c r="I109" i="18"/>
  <c r="J109" i="18"/>
  <c r="K109" i="18"/>
  <c r="L109" i="18"/>
  <c r="M109" i="18"/>
  <c r="N109" i="18"/>
  <c r="O109" i="18"/>
  <c r="H110" i="18"/>
  <c r="I110" i="18"/>
  <c r="J110" i="18"/>
  <c r="K110" i="18"/>
  <c r="L110" i="18"/>
  <c r="M110" i="18"/>
  <c r="N110" i="18"/>
  <c r="O110" i="18"/>
  <c r="I91" i="18"/>
  <c r="J91" i="18"/>
  <c r="K91" i="18"/>
  <c r="L91" i="18"/>
  <c r="M91" i="18"/>
  <c r="N91" i="18"/>
  <c r="O91" i="18"/>
  <c r="H91" i="18"/>
  <c r="G92" i="18"/>
  <c r="G93" i="18"/>
  <c r="G94" i="18"/>
  <c r="G95" i="18"/>
  <c r="G96" i="18"/>
  <c r="G97" i="18"/>
  <c r="G98" i="18"/>
  <c r="G99" i="18"/>
  <c r="G100" i="18"/>
  <c r="G101" i="18"/>
  <c r="G102" i="18"/>
  <c r="G103" i="18"/>
  <c r="G104" i="18"/>
  <c r="G105" i="18"/>
  <c r="G106" i="18"/>
  <c r="G107" i="18"/>
  <c r="G108" i="18"/>
  <c r="G109" i="18"/>
  <c r="G110" i="18"/>
  <c r="G91" i="18"/>
  <c r="C92" i="18"/>
  <c r="C93" i="18"/>
  <c r="C94" i="18"/>
  <c r="C95" i="18"/>
  <c r="C96" i="18"/>
  <c r="C97" i="18"/>
  <c r="C98" i="18"/>
  <c r="C99" i="18"/>
  <c r="C100" i="18"/>
  <c r="C101" i="18"/>
  <c r="C102" i="18"/>
  <c r="C103" i="18"/>
  <c r="C104" i="18"/>
  <c r="C105" i="18"/>
  <c r="C106" i="18"/>
  <c r="C107" i="18"/>
  <c r="C108" i="18"/>
  <c r="C109" i="18"/>
  <c r="C110" i="18"/>
  <c r="C91" i="18"/>
  <c r="G54" i="18"/>
  <c r="G55" i="18"/>
  <c r="G56" i="18"/>
  <c r="G57" i="18"/>
  <c r="G58" i="18"/>
  <c r="G59" i="18"/>
  <c r="G60" i="18"/>
  <c r="G61" i="18"/>
  <c r="G62" i="18"/>
  <c r="G63" i="18"/>
  <c r="G64" i="18"/>
  <c r="G65" i="18"/>
  <c r="G66" i="18"/>
  <c r="G67" i="18"/>
  <c r="G68" i="18"/>
  <c r="G69" i="18"/>
  <c r="G70" i="18"/>
  <c r="G71" i="18"/>
  <c r="G72" i="18"/>
  <c r="H54" i="18"/>
  <c r="I54" i="18"/>
  <c r="J54" i="18"/>
  <c r="K54" i="18"/>
  <c r="L54" i="18"/>
  <c r="M54" i="18"/>
  <c r="N54" i="18"/>
  <c r="O54" i="18"/>
  <c r="H55" i="18"/>
  <c r="I55" i="18"/>
  <c r="J55" i="18"/>
  <c r="K55" i="18"/>
  <c r="L55" i="18"/>
  <c r="M55" i="18"/>
  <c r="N55" i="18"/>
  <c r="O55" i="18"/>
  <c r="H56" i="18"/>
  <c r="I56" i="18"/>
  <c r="J56" i="18"/>
  <c r="K56" i="18"/>
  <c r="L56" i="18"/>
  <c r="M56" i="18"/>
  <c r="P56" i="18" s="1"/>
  <c r="N56" i="18"/>
  <c r="O56" i="18"/>
  <c r="H57" i="18"/>
  <c r="I57" i="18"/>
  <c r="J57" i="18"/>
  <c r="K57" i="18"/>
  <c r="L57" i="18"/>
  <c r="M57" i="18"/>
  <c r="N57" i="18"/>
  <c r="O57" i="18"/>
  <c r="H58" i="18"/>
  <c r="I58" i="18"/>
  <c r="J58" i="18"/>
  <c r="K58" i="18"/>
  <c r="L58" i="18"/>
  <c r="M58" i="18"/>
  <c r="N58" i="18"/>
  <c r="O58" i="18"/>
  <c r="H59" i="18"/>
  <c r="I59" i="18"/>
  <c r="J59" i="18"/>
  <c r="K59" i="18"/>
  <c r="L59" i="18"/>
  <c r="M59" i="18"/>
  <c r="N59" i="18"/>
  <c r="O59" i="18"/>
  <c r="H60" i="18"/>
  <c r="I60" i="18"/>
  <c r="J60" i="18"/>
  <c r="K60" i="18"/>
  <c r="L60" i="18"/>
  <c r="M60" i="18"/>
  <c r="N60" i="18"/>
  <c r="O60" i="18"/>
  <c r="H61" i="18"/>
  <c r="I61" i="18"/>
  <c r="J61" i="18"/>
  <c r="K61" i="18"/>
  <c r="L61" i="18"/>
  <c r="M61" i="18"/>
  <c r="N61" i="18"/>
  <c r="O61" i="18"/>
  <c r="H62" i="18"/>
  <c r="I62" i="18"/>
  <c r="J62" i="18"/>
  <c r="K62" i="18"/>
  <c r="L62" i="18"/>
  <c r="M62" i="18"/>
  <c r="N62" i="18"/>
  <c r="O62" i="18"/>
  <c r="H63" i="18"/>
  <c r="I63" i="18"/>
  <c r="J63" i="18"/>
  <c r="K63" i="18"/>
  <c r="L63" i="18"/>
  <c r="M63" i="18"/>
  <c r="N63" i="18"/>
  <c r="O63" i="18"/>
  <c r="H64" i="18"/>
  <c r="I64" i="18"/>
  <c r="J64" i="18"/>
  <c r="K64" i="18"/>
  <c r="L64" i="18"/>
  <c r="M64" i="18"/>
  <c r="N64" i="18"/>
  <c r="O64" i="18"/>
  <c r="H65" i="18"/>
  <c r="I65" i="18"/>
  <c r="J65" i="18"/>
  <c r="K65" i="18"/>
  <c r="L65" i="18"/>
  <c r="M65" i="18"/>
  <c r="N65" i="18"/>
  <c r="O65" i="18"/>
  <c r="H66" i="18"/>
  <c r="I66" i="18"/>
  <c r="J66" i="18"/>
  <c r="K66" i="18"/>
  <c r="L66" i="18"/>
  <c r="M66" i="18"/>
  <c r="N66" i="18"/>
  <c r="O66" i="18"/>
  <c r="H67" i="18"/>
  <c r="I67" i="18"/>
  <c r="J67" i="18"/>
  <c r="K67" i="18"/>
  <c r="L67" i="18"/>
  <c r="M67" i="18"/>
  <c r="N67" i="18"/>
  <c r="O67" i="18"/>
  <c r="H68" i="18"/>
  <c r="I68" i="18"/>
  <c r="J68" i="18"/>
  <c r="K68" i="18"/>
  <c r="L68" i="18"/>
  <c r="M68" i="18"/>
  <c r="N68" i="18"/>
  <c r="O68" i="18"/>
  <c r="H69" i="18"/>
  <c r="I69" i="18"/>
  <c r="J69" i="18"/>
  <c r="K69" i="18"/>
  <c r="L69" i="18"/>
  <c r="M69" i="18"/>
  <c r="N69" i="18"/>
  <c r="O69" i="18"/>
  <c r="H70" i="18"/>
  <c r="I70" i="18"/>
  <c r="J70" i="18"/>
  <c r="K70" i="18"/>
  <c r="L70" i="18"/>
  <c r="M70" i="18"/>
  <c r="N70" i="18"/>
  <c r="O70" i="18"/>
  <c r="H71" i="18"/>
  <c r="I71" i="18"/>
  <c r="J71" i="18"/>
  <c r="K71" i="18"/>
  <c r="L71" i="18"/>
  <c r="M71" i="18"/>
  <c r="N71" i="18"/>
  <c r="O71" i="18"/>
  <c r="H72" i="18"/>
  <c r="I72" i="18"/>
  <c r="J72" i="18"/>
  <c r="K72" i="18"/>
  <c r="L72" i="18"/>
  <c r="M72" i="18"/>
  <c r="N72" i="18"/>
  <c r="O72" i="18"/>
  <c r="I53" i="18"/>
  <c r="J53" i="18"/>
  <c r="K53" i="18"/>
  <c r="L53" i="18"/>
  <c r="M53" i="18"/>
  <c r="N53" i="18"/>
  <c r="N74" i="18" s="1"/>
  <c r="O53" i="18"/>
  <c r="H53" i="18"/>
  <c r="G53" i="18"/>
  <c r="C54" i="18"/>
  <c r="C55" i="18"/>
  <c r="C56" i="18"/>
  <c r="C57" i="18"/>
  <c r="C58" i="18"/>
  <c r="C59" i="18"/>
  <c r="C60" i="18"/>
  <c r="C61" i="18"/>
  <c r="C62" i="18"/>
  <c r="C63" i="18"/>
  <c r="C64" i="18"/>
  <c r="C65" i="18"/>
  <c r="C66" i="18"/>
  <c r="C67" i="18"/>
  <c r="C68" i="18"/>
  <c r="C69" i="18"/>
  <c r="C70" i="18"/>
  <c r="C71" i="18"/>
  <c r="C72" i="18"/>
  <c r="C53" i="18"/>
  <c r="G16" i="18"/>
  <c r="H16" i="18"/>
  <c r="I16" i="18"/>
  <c r="J16" i="18"/>
  <c r="K16" i="18"/>
  <c r="L16" i="18"/>
  <c r="M16" i="18"/>
  <c r="N16" i="18"/>
  <c r="O16" i="18"/>
  <c r="G17" i="18"/>
  <c r="H17" i="18"/>
  <c r="I17" i="18"/>
  <c r="J17" i="18"/>
  <c r="K17" i="18"/>
  <c r="L17" i="18"/>
  <c r="M17" i="18"/>
  <c r="N17" i="18"/>
  <c r="O17" i="18"/>
  <c r="G18" i="18"/>
  <c r="H18" i="18"/>
  <c r="I18" i="18"/>
  <c r="J18" i="18"/>
  <c r="K18" i="18"/>
  <c r="L18" i="18"/>
  <c r="M18" i="18"/>
  <c r="N18" i="18"/>
  <c r="O18" i="18"/>
  <c r="G19" i="18"/>
  <c r="H19" i="18"/>
  <c r="I19" i="18"/>
  <c r="J19" i="18"/>
  <c r="K19" i="18"/>
  <c r="L19" i="18"/>
  <c r="M19" i="18"/>
  <c r="N19" i="18"/>
  <c r="O19" i="18"/>
  <c r="G20" i="18"/>
  <c r="H20" i="18"/>
  <c r="I20" i="18"/>
  <c r="J20" i="18"/>
  <c r="K20" i="18"/>
  <c r="L20" i="18"/>
  <c r="M20" i="18"/>
  <c r="N20" i="18"/>
  <c r="O20" i="18"/>
  <c r="G21" i="18"/>
  <c r="H21" i="18"/>
  <c r="I21" i="18"/>
  <c r="J21" i="18"/>
  <c r="K21" i="18"/>
  <c r="L21" i="18"/>
  <c r="M21" i="18"/>
  <c r="N21" i="18"/>
  <c r="O21" i="18"/>
  <c r="G22" i="18"/>
  <c r="H22" i="18"/>
  <c r="I22" i="18"/>
  <c r="J22" i="18"/>
  <c r="K22" i="18"/>
  <c r="L22" i="18"/>
  <c r="M22" i="18"/>
  <c r="N22" i="18"/>
  <c r="O22" i="18"/>
  <c r="G23" i="18"/>
  <c r="H23" i="18"/>
  <c r="I23" i="18"/>
  <c r="J23" i="18"/>
  <c r="K23" i="18"/>
  <c r="L23" i="18"/>
  <c r="M23" i="18"/>
  <c r="N23" i="18"/>
  <c r="O23" i="18"/>
  <c r="G24" i="18"/>
  <c r="H24" i="18"/>
  <c r="I24" i="18"/>
  <c r="J24" i="18"/>
  <c r="K24" i="18"/>
  <c r="L24" i="18"/>
  <c r="M24" i="18"/>
  <c r="N24" i="18"/>
  <c r="O24" i="18"/>
  <c r="G25" i="18"/>
  <c r="H25" i="18"/>
  <c r="I25" i="18"/>
  <c r="J25" i="18"/>
  <c r="K25" i="18"/>
  <c r="L25" i="18"/>
  <c r="M25" i="18"/>
  <c r="N25" i="18"/>
  <c r="O25" i="18"/>
  <c r="G26" i="18"/>
  <c r="H26" i="18"/>
  <c r="I26" i="18"/>
  <c r="J26" i="18"/>
  <c r="K26" i="18"/>
  <c r="L26" i="18"/>
  <c r="M26" i="18"/>
  <c r="N26" i="18"/>
  <c r="O26" i="18"/>
  <c r="G27" i="18"/>
  <c r="H27" i="18"/>
  <c r="I27" i="18"/>
  <c r="J27" i="18"/>
  <c r="K27" i="18"/>
  <c r="L27" i="18"/>
  <c r="M27" i="18"/>
  <c r="N27" i="18"/>
  <c r="O27" i="18"/>
  <c r="G28" i="18"/>
  <c r="H28" i="18"/>
  <c r="I28" i="18"/>
  <c r="J28" i="18"/>
  <c r="K28" i="18"/>
  <c r="L28" i="18"/>
  <c r="M28" i="18"/>
  <c r="N28" i="18"/>
  <c r="O28" i="18"/>
  <c r="G29" i="18"/>
  <c r="H29" i="18"/>
  <c r="I29" i="18"/>
  <c r="J29" i="18"/>
  <c r="K29" i="18"/>
  <c r="L29" i="18"/>
  <c r="M29" i="18"/>
  <c r="N29" i="18"/>
  <c r="O29" i="18"/>
  <c r="G30" i="18"/>
  <c r="H30" i="18"/>
  <c r="I30" i="18"/>
  <c r="J30" i="18"/>
  <c r="K30" i="18"/>
  <c r="L30" i="18"/>
  <c r="M30" i="18"/>
  <c r="N30" i="18"/>
  <c r="O30" i="18"/>
  <c r="G31" i="18"/>
  <c r="H31" i="18"/>
  <c r="I31" i="18"/>
  <c r="J31" i="18"/>
  <c r="K31" i="18"/>
  <c r="L31" i="18"/>
  <c r="M31" i="18"/>
  <c r="N31" i="18"/>
  <c r="O31" i="18"/>
  <c r="G32" i="18"/>
  <c r="H32" i="18"/>
  <c r="I32" i="18"/>
  <c r="J32" i="18"/>
  <c r="K32" i="18"/>
  <c r="L32" i="18"/>
  <c r="M32" i="18"/>
  <c r="N32" i="18"/>
  <c r="O32" i="18"/>
  <c r="G33" i="18"/>
  <c r="H33" i="18"/>
  <c r="I33" i="18"/>
  <c r="J33" i="18"/>
  <c r="K33" i="18"/>
  <c r="L33" i="18"/>
  <c r="M33" i="18"/>
  <c r="N33" i="18"/>
  <c r="O33" i="18"/>
  <c r="G34" i="18"/>
  <c r="H34" i="18"/>
  <c r="I34" i="18"/>
  <c r="J34" i="18"/>
  <c r="K34" i="18"/>
  <c r="L34" i="18"/>
  <c r="M34" i="18"/>
  <c r="N34" i="18"/>
  <c r="O34" i="18"/>
  <c r="H15" i="18"/>
  <c r="I15" i="18"/>
  <c r="J15" i="18"/>
  <c r="K15" i="18"/>
  <c r="L15" i="18"/>
  <c r="M15" i="18"/>
  <c r="N15" i="18"/>
  <c r="O15" i="18"/>
  <c r="G15" i="18"/>
  <c r="C16" i="18"/>
  <c r="C17" i="18"/>
  <c r="C18" i="18"/>
  <c r="C19" i="18"/>
  <c r="C20" i="18"/>
  <c r="C21" i="18"/>
  <c r="C22" i="18"/>
  <c r="C23" i="18"/>
  <c r="C24" i="18"/>
  <c r="C25" i="18"/>
  <c r="C26" i="18"/>
  <c r="C27" i="18"/>
  <c r="C28" i="18"/>
  <c r="C29" i="18"/>
  <c r="C30" i="18"/>
  <c r="C31" i="18"/>
  <c r="C32" i="18"/>
  <c r="C33" i="18"/>
  <c r="C34" i="18"/>
  <c r="C15" i="18"/>
  <c r="A186" i="18"/>
  <c r="A185" i="18"/>
  <c r="A184" i="18"/>
  <c r="A183" i="18"/>
  <c r="A182" i="18"/>
  <c r="A181" i="18"/>
  <c r="A180" i="18"/>
  <c r="A179" i="18"/>
  <c r="A178" i="18"/>
  <c r="A177" i="18"/>
  <c r="A176" i="18"/>
  <c r="A175" i="18"/>
  <c r="A174" i="18"/>
  <c r="A173" i="18"/>
  <c r="A172" i="18"/>
  <c r="A171" i="18"/>
  <c r="A170" i="18"/>
  <c r="A169" i="18"/>
  <c r="A168" i="18"/>
  <c r="A167" i="18"/>
  <c r="A148" i="18"/>
  <c r="A147" i="18"/>
  <c r="A146" i="18"/>
  <c r="A145" i="18"/>
  <c r="A144" i="18"/>
  <c r="A143" i="18"/>
  <c r="A142" i="18"/>
  <c r="A141" i="18"/>
  <c r="A140" i="18"/>
  <c r="A139" i="18"/>
  <c r="A138" i="18"/>
  <c r="A137" i="18"/>
  <c r="A136" i="18"/>
  <c r="A135" i="18"/>
  <c r="A134" i="18"/>
  <c r="A133" i="18"/>
  <c r="A132" i="18"/>
  <c r="A131" i="18"/>
  <c r="A130" i="18"/>
  <c r="A129" i="18"/>
  <c r="A110" i="18"/>
  <c r="A109" i="18"/>
  <c r="A108" i="18"/>
  <c r="A107" i="18"/>
  <c r="A106" i="18"/>
  <c r="A105" i="18"/>
  <c r="A104" i="18"/>
  <c r="A103" i="18"/>
  <c r="A102" i="18"/>
  <c r="A101" i="18"/>
  <c r="A100" i="18"/>
  <c r="A99" i="18"/>
  <c r="A98" i="18"/>
  <c r="A97" i="18"/>
  <c r="A96" i="18"/>
  <c r="A95" i="18"/>
  <c r="A94" i="18"/>
  <c r="A93" i="18"/>
  <c r="A92" i="18"/>
  <c r="A91" i="18"/>
  <c r="A72" i="18"/>
  <c r="A71" i="18"/>
  <c r="A70" i="18"/>
  <c r="A69" i="18"/>
  <c r="A68" i="18"/>
  <c r="A67" i="18"/>
  <c r="A66" i="18"/>
  <c r="A65" i="18"/>
  <c r="A64" i="18"/>
  <c r="A63" i="18"/>
  <c r="A62" i="18"/>
  <c r="A61" i="18"/>
  <c r="A60" i="18"/>
  <c r="A59" i="18"/>
  <c r="A58" i="18"/>
  <c r="A57" i="18"/>
  <c r="A56" i="18"/>
  <c r="A55" i="18"/>
  <c r="A54" i="18"/>
  <c r="A53" i="18"/>
  <c r="A23" i="18"/>
  <c r="A22" i="18"/>
  <c r="A21" i="18"/>
  <c r="A20" i="18"/>
  <c r="A19" i="18"/>
  <c r="A18" i="18"/>
  <c r="A17" i="18"/>
  <c r="A16" i="18"/>
  <c r="A15" i="18"/>
  <c r="J188" i="18"/>
  <c r="J112" i="18"/>
  <c r="M142" i="3"/>
  <c r="L142" i="3"/>
  <c r="K142" i="3"/>
  <c r="J142" i="3"/>
  <c r="I142" i="3"/>
  <c r="H142" i="3"/>
  <c r="F142" i="3"/>
  <c r="F144" i="3"/>
  <c r="D144" i="3"/>
  <c r="C144" i="3"/>
  <c r="A141" i="3"/>
  <c r="A140" i="3"/>
  <c r="A139" i="3"/>
  <c r="A138" i="3"/>
  <c r="A137" i="3"/>
  <c r="A136" i="3"/>
  <c r="A135" i="3"/>
  <c r="A134" i="3"/>
  <c r="A133" i="3"/>
  <c r="A132" i="3"/>
  <c r="A131" i="3"/>
  <c r="A130" i="3"/>
  <c r="A129" i="3"/>
  <c r="A128" i="3"/>
  <c r="A127" i="3"/>
  <c r="A126" i="3"/>
  <c r="A125" i="3"/>
  <c r="A124" i="3"/>
  <c r="A123" i="3"/>
  <c r="A122" i="3"/>
  <c r="M113" i="3"/>
  <c r="L113" i="3"/>
  <c r="K113" i="3"/>
  <c r="J113" i="3"/>
  <c r="I113" i="3"/>
  <c r="H113" i="3"/>
  <c r="F113" i="3"/>
  <c r="F115" i="3"/>
  <c r="D115" i="3"/>
  <c r="C115" i="3"/>
  <c r="A112" i="3"/>
  <c r="A111" i="3"/>
  <c r="A110" i="3"/>
  <c r="A109" i="3"/>
  <c r="A108" i="3"/>
  <c r="A107" i="3"/>
  <c r="A106" i="3"/>
  <c r="A105" i="3"/>
  <c r="A104" i="3"/>
  <c r="A103" i="3"/>
  <c r="A102" i="3"/>
  <c r="A101" i="3"/>
  <c r="A100" i="3"/>
  <c r="A99" i="3"/>
  <c r="A98" i="3"/>
  <c r="A97" i="3"/>
  <c r="A96" i="3"/>
  <c r="A95" i="3"/>
  <c r="A94" i="3"/>
  <c r="A93" i="3"/>
  <c r="M84" i="3"/>
  <c r="L84" i="3"/>
  <c r="K84" i="3"/>
  <c r="J84" i="3"/>
  <c r="I84" i="3"/>
  <c r="H84" i="3"/>
  <c r="F84" i="3"/>
  <c r="F86" i="3" s="1"/>
  <c r="D86" i="3"/>
  <c r="C86" i="3"/>
  <c r="A83" i="3"/>
  <c r="A82" i="3"/>
  <c r="A81" i="3"/>
  <c r="A80" i="3"/>
  <c r="A79" i="3"/>
  <c r="A78" i="3"/>
  <c r="A77" i="3"/>
  <c r="A76" i="3"/>
  <c r="A75" i="3"/>
  <c r="A74" i="3"/>
  <c r="A73" i="3"/>
  <c r="A72" i="3"/>
  <c r="A71" i="3"/>
  <c r="A70" i="3"/>
  <c r="A69" i="3"/>
  <c r="A68" i="3"/>
  <c r="A67" i="3"/>
  <c r="A66" i="3"/>
  <c r="A65" i="3"/>
  <c r="A64" i="3"/>
  <c r="M55" i="3"/>
  <c r="L55" i="3"/>
  <c r="K55" i="3"/>
  <c r="J55" i="3"/>
  <c r="I55" i="3"/>
  <c r="H55" i="3"/>
  <c r="F55" i="3"/>
  <c r="F57" i="3" s="1"/>
  <c r="D57" i="3"/>
  <c r="C57" i="3"/>
  <c r="A54" i="3"/>
  <c r="A53" i="3"/>
  <c r="A52" i="3"/>
  <c r="A51" i="3"/>
  <c r="A50" i="3"/>
  <c r="A49" i="3"/>
  <c r="A48" i="3"/>
  <c r="A47" i="3"/>
  <c r="A46" i="3"/>
  <c r="A45" i="3"/>
  <c r="A44" i="3"/>
  <c r="A43" i="3"/>
  <c r="A42" i="3"/>
  <c r="A41" i="3"/>
  <c r="A40" i="3"/>
  <c r="A39" i="3"/>
  <c r="A38" i="3"/>
  <c r="A37" i="3"/>
  <c r="A36" i="3"/>
  <c r="A35" i="3"/>
  <c r="M26" i="3"/>
  <c r="M204" i="3" s="1"/>
  <c r="L26" i="3"/>
  <c r="K26" i="3"/>
  <c r="J26" i="3"/>
  <c r="I26" i="3"/>
  <c r="H26" i="3"/>
  <c r="F26" i="3"/>
  <c r="F28" i="3"/>
  <c r="D28" i="3"/>
  <c r="A25" i="3"/>
  <c r="A24" i="3"/>
  <c r="A23" i="3"/>
  <c r="A22" i="3"/>
  <c r="A21" i="3"/>
  <c r="A20" i="3"/>
  <c r="A19" i="3"/>
  <c r="A18" i="3"/>
  <c r="A17" i="3"/>
  <c r="A16" i="3"/>
  <c r="A15" i="3"/>
  <c r="A14" i="3"/>
  <c r="A13" i="3"/>
  <c r="A12" i="3"/>
  <c r="A11" i="3"/>
  <c r="A9" i="3"/>
  <c r="A6" i="3"/>
  <c r="C28" i="3"/>
  <c r="P110" i="18" l="1"/>
  <c r="I204" i="3"/>
  <c r="I206" i="3" s="1"/>
  <c r="N84" i="3"/>
  <c r="N86" i="3" s="1"/>
  <c r="O150" i="18"/>
  <c r="K204" i="3"/>
  <c r="K206" i="3" s="1"/>
  <c r="N113" i="3"/>
  <c r="N115" i="3" s="1"/>
  <c r="P109" i="18"/>
  <c r="P107" i="18"/>
  <c r="P104" i="18"/>
  <c r="P98" i="18"/>
  <c r="P93" i="18"/>
  <c r="P146" i="18"/>
  <c r="P140" i="18"/>
  <c r="P139" i="18"/>
  <c r="P134" i="18"/>
  <c r="P186" i="18"/>
  <c r="P178" i="18"/>
  <c r="P175" i="18"/>
  <c r="N55" i="3"/>
  <c r="N57" i="3" s="1"/>
  <c r="N142" i="3"/>
  <c r="N144" i="3" s="1"/>
  <c r="M74" i="18"/>
  <c r="H112" i="18"/>
  <c r="H150" i="18"/>
  <c r="H188" i="18"/>
  <c r="M36" i="18"/>
  <c r="P72" i="18"/>
  <c r="P64" i="18"/>
  <c r="P181" i="18"/>
  <c r="P32" i="18"/>
  <c r="P30" i="18"/>
  <c r="J36" i="18"/>
  <c r="J37" i="18" s="1"/>
  <c r="I74" i="18"/>
  <c r="L112" i="18"/>
  <c r="O74" i="18"/>
  <c r="N26" i="3"/>
  <c r="N204" i="3" s="1"/>
  <c r="N206" i="3" s="1"/>
  <c r="F204" i="3"/>
  <c r="F206" i="3" s="1"/>
  <c r="P34" i="18"/>
  <c r="P26" i="18"/>
  <c r="P18" i="18"/>
  <c r="K74" i="18"/>
  <c r="P70" i="18"/>
  <c r="P66" i="18"/>
  <c r="P62" i="18"/>
  <c r="P58" i="18"/>
  <c r="J74" i="18"/>
  <c r="N112" i="18"/>
  <c r="N150" i="18"/>
  <c r="N188" i="18"/>
  <c r="G74" i="22"/>
  <c r="H74" i="22"/>
  <c r="G150" i="22"/>
  <c r="H150" i="22"/>
  <c r="G36" i="18"/>
  <c r="H36" i="18"/>
  <c r="H37" i="18" s="1"/>
  <c r="P31" i="18"/>
  <c r="P24" i="18"/>
  <c r="P23" i="18"/>
  <c r="P22" i="18"/>
  <c r="I36" i="18"/>
  <c r="P16" i="18"/>
  <c r="G74" i="18"/>
  <c r="G112" i="18"/>
  <c r="G113" i="18" s="1"/>
  <c r="P102" i="18"/>
  <c r="P101" i="18"/>
  <c r="P96" i="18"/>
  <c r="P95" i="18"/>
  <c r="G150" i="18"/>
  <c r="L150" i="18"/>
  <c r="P144" i="18"/>
  <c r="P142" i="18"/>
  <c r="P136" i="18"/>
  <c r="P133" i="18"/>
  <c r="P131" i="18"/>
  <c r="G188" i="18"/>
  <c r="L188" i="18"/>
  <c r="P185" i="18"/>
  <c r="P183" i="18"/>
  <c r="P177" i="18"/>
  <c r="P173" i="18"/>
  <c r="P169" i="18"/>
  <c r="G204" i="3"/>
  <c r="G206" i="3" s="1"/>
  <c r="J204" i="3"/>
  <c r="J206" i="3" s="1"/>
  <c r="H74" i="18"/>
  <c r="I112" i="18"/>
  <c r="I188" i="18"/>
  <c r="G36" i="22"/>
  <c r="H36" i="22"/>
  <c r="H37" i="22" s="1"/>
  <c r="G112" i="22"/>
  <c r="H112" i="22"/>
  <c r="G188" i="22"/>
  <c r="H188" i="22"/>
  <c r="H204" i="3"/>
  <c r="H206" i="3" s="1"/>
  <c r="L204" i="3"/>
  <c r="L206" i="3" s="1"/>
  <c r="L36" i="18"/>
  <c r="P27" i="18"/>
  <c r="P19" i="18"/>
  <c r="P68" i="18"/>
  <c r="P60" i="18"/>
  <c r="L74" i="18"/>
  <c r="P20" i="18"/>
  <c r="P54" i="18"/>
  <c r="N36" i="18"/>
  <c r="P15" i="18"/>
  <c r="P33" i="18"/>
  <c r="P29" i="18"/>
  <c r="P25" i="18"/>
  <c r="P21" i="18"/>
  <c r="O36" i="18"/>
  <c r="O37" i="18" s="1"/>
  <c r="P17" i="18"/>
  <c r="P71" i="18"/>
  <c r="P69" i="18"/>
  <c r="P67" i="18"/>
  <c r="P65" i="18"/>
  <c r="P63" i="18"/>
  <c r="P61" i="18"/>
  <c r="P59" i="18"/>
  <c r="P57" i="18"/>
  <c r="P55" i="18"/>
  <c r="P91" i="18"/>
  <c r="M112" i="18"/>
  <c r="M113" i="18" s="1"/>
  <c r="P129" i="18"/>
  <c r="M150" i="18"/>
  <c r="I150" i="18"/>
  <c r="P167" i="18"/>
  <c r="J150" i="18"/>
  <c r="P28" i="18"/>
  <c r="P108" i="18"/>
  <c r="P106" i="18"/>
  <c r="P105" i="18"/>
  <c r="P103" i="18"/>
  <c r="P100" i="18"/>
  <c r="P99" i="18"/>
  <c r="P97" i="18"/>
  <c r="P94" i="18"/>
  <c r="O112" i="18"/>
  <c r="O151" i="18" s="1"/>
  <c r="K112" i="18"/>
  <c r="P148" i="18"/>
  <c r="P147" i="18"/>
  <c r="P145" i="18"/>
  <c r="P143" i="18"/>
  <c r="P141" i="18"/>
  <c r="P138" i="18"/>
  <c r="P137" i="18"/>
  <c r="P135" i="18"/>
  <c r="P132" i="18"/>
  <c r="K150" i="18"/>
  <c r="P184" i="18"/>
  <c r="P182" i="18"/>
  <c r="P180" i="18"/>
  <c r="P179" i="18"/>
  <c r="P176" i="18"/>
  <c r="P174" i="18"/>
  <c r="P172" i="18"/>
  <c r="P170" i="18"/>
  <c r="O188" i="18"/>
  <c r="K188" i="18"/>
  <c r="P168" i="18"/>
  <c r="P92" i="18"/>
  <c r="N189" i="18"/>
  <c r="G75" i="18"/>
  <c r="P53" i="18"/>
  <c r="M189" i="18"/>
  <c r="M37" i="18"/>
  <c r="K36" i="18"/>
  <c r="P130" i="18"/>
  <c r="P100" i="22"/>
  <c r="P180" i="22"/>
  <c r="P136" i="22"/>
  <c r="P108" i="22"/>
  <c r="N150" i="22"/>
  <c r="P172" i="22"/>
  <c r="P144" i="22"/>
  <c r="K188" i="22"/>
  <c r="K36" i="22"/>
  <c r="P91" i="22"/>
  <c r="P106" i="22"/>
  <c r="P104" i="22"/>
  <c r="P98" i="22"/>
  <c r="P96" i="22"/>
  <c r="L150" i="22"/>
  <c r="P146" i="22"/>
  <c r="P142" i="22"/>
  <c r="P138" i="22"/>
  <c r="P134" i="22"/>
  <c r="K150" i="22"/>
  <c r="P130" i="22"/>
  <c r="L188" i="22"/>
  <c r="P186" i="22"/>
  <c r="P184" i="22"/>
  <c r="P178" i="22"/>
  <c r="P176" i="22"/>
  <c r="P170" i="22"/>
  <c r="P168" i="22"/>
  <c r="P69" i="22"/>
  <c r="M74" i="22"/>
  <c r="P110" i="22"/>
  <c r="P102" i="22"/>
  <c r="P94" i="22"/>
  <c r="P148" i="22"/>
  <c r="P140" i="22"/>
  <c r="P132" i="22"/>
  <c r="P182" i="22"/>
  <c r="P174" i="22"/>
  <c r="M150" i="22"/>
  <c r="M188" i="22"/>
  <c r="N188" i="22"/>
  <c r="O36" i="22"/>
  <c r="P34" i="22"/>
  <c r="P32" i="22"/>
  <c r="P30" i="22"/>
  <c r="P28" i="22"/>
  <c r="P27" i="22"/>
  <c r="P24" i="22"/>
  <c r="P22" i="22"/>
  <c r="P20" i="22"/>
  <c r="P19" i="22"/>
  <c r="P18" i="22"/>
  <c r="I36" i="22"/>
  <c r="K74" i="22"/>
  <c r="P59" i="22"/>
  <c r="P57" i="22"/>
  <c r="O112" i="22"/>
  <c r="P107" i="22"/>
  <c r="P99" i="22"/>
  <c r="P95" i="22"/>
  <c r="I112" i="22"/>
  <c r="O150" i="22"/>
  <c r="P145" i="22"/>
  <c r="P143" i="22"/>
  <c r="P137" i="22"/>
  <c r="P135" i="22"/>
  <c r="P133" i="22"/>
  <c r="P131" i="22"/>
  <c r="P167" i="22"/>
  <c r="P185" i="22"/>
  <c r="P183" i="22"/>
  <c r="P177" i="22"/>
  <c r="P173" i="22"/>
  <c r="P169" i="22"/>
  <c r="I188" i="22"/>
  <c r="J150" i="22"/>
  <c r="P15" i="22"/>
  <c r="P31" i="22"/>
  <c r="P26" i="22"/>
  <c r="P23" i="22"/>
  <c r="L36" i="22"/>
  <c r="M36" i="22"/>
  <c r="O74" i="22"/>
  <c r="O75" i="22" s="1"/>
  <c r="P67" i="22"/>
  <c r="P65" i="22"/>
  <c r="P63" i="22"/>
  <c r="P61" i="22"/>
  <c r="N74" i="22"/>
  <c r="P55" i="22"/>
  <c r="I74" i="22"/>
  <c r="K112" i="22"/>
  <c r="P103" i="22"/>
  <c r="L112" i="22"/>
  <c r="M112" i="22"/>
  <c r="P129" i="22"/>
  <c r="P147" i="22"/>
  <c r="P141" i="22"/>
  <c r="P139" i="22"/>
  <c r="I150" i="22"/>
  <c r="O188" i="22"/>
  <c r="P181" i="22"/>
  <c r="P179" i="22"/>
  <c r="P175" i="22"/>
  <c r="P171" i="22"/>
  <c r="J188" i="22"/>
  <c r="N36" i="22"/>
  <c r="J36" i="22"/>
  <c r="P33" i="22"/>
  <c r="P29" i="22"/>
  <c r="P25" i="22"/>
  <c r="P21" i="22"/>
  <c r="P17" i="22"/>
  <c r="J74" i="22"/>
  <c r="P72" i="22"/>
  <c r="P71" i="22"/>
  <c r="P70" i="22"/>
  <c r="P68" i="22"/>
  <c r="P66" i="22"/>
  <c r="P64" i="22"/>
  <c r="P62" i="22"/>
  <c r="P60" i="22"/>
  <c r="P58" i="22"/>
  <c r="P56" i="22"/>
  <c r="P54" i="22"/>
  <c r="N112" i="22"/>
  <c r="P109" i="22"/>
  <c r="P105" i="22"/>
  <c r="P101" i="22"/>
  <c r="P97" i="22"/>
  <c r="J112" i="22"/>
  <c r="P93" i="22"/>
  <c r="P16" i="22"/>
  <c r="P92" i="22"/>
  <c r="P53" i="22"/>
  <c r="L74" i="22"/>
  <c r="L75" i="18" l="1"/>
  <c r="O75" i="18"/>
  <c r="M75" i="18"/>
  <c r="N28" i="3"/>
  <c r="O113" i="18"/>
  <c r="O189" i="18"/>
  <c r="G189" i="18"/>
  <c r="M227" i="18"/>
  <c r="H113" i="18"/>
  <c r="L113" i="18"/>
  <c r="J265" i="18"/>
  <c r="H227" i="18"/>
  <c r="G151" i="18"/>
  <c r="I75" i="18"/>
  <c r="G75" i="22"/>
  <c r="P36" i="18"/>
  <c r="L37" i="22"/>
  <c r="L227" i="22"/>
  <c r="L265" i="22"/>
  <c r="K37" i="22"/>
  <c r="K227" i="22"/>
  <c r="K265" i="22"/>
  <c r="N265" i="18"/>
  <c r="N227" i="18"/>
  <c r="K265" i="18"/>
  <c r="K227" i="18"/>
  <c r="N151" i="18"/>
  <c r="P112" i="18"/>
  <c r="J151" i="18"/>
  <c r="I265" i="18"/>
  <c r="I227" i="18"/>
  <c r="P188" i="18"/>
  <c r="J75" i="18"/>
  <c r="I189" i="18"/>
  <c r="N75" i="18"/>
  <c r="O227" i="18"/>
  <c r="O265" i="18"/>
  <c r="J113" i="18"/>
  <c r="J227" i="18"/>
  <c r="N37" i="18"/>
  <c r="L37" i="18"/>
  <c r="L265" i="18"/>
  <c r="L227" i="18"/>
  <c r="L151" i="18"/>
  <c r="N113" i="18"/>
  <c r="I113" i="18"/>
  <c r="G227" i="22"/>
  <c r="G265" i="22"/>
  <c r="H265" i="18"/>
  <c r="M265" i="18"/>
  <c r="I37" i="22"/>
  <c r="I265" i="22"/>
  <c r="I227" i="22"/>
  <c r="H265" i="22"/>
  <c r="H227" i="22"/>
  <c r="J37" i="22"/>
  <c r="J227" i="22"/>
  <c r="J265" i="22"/>
  <c r="P74" i="18"/>
  <c r="L189" i="18"/>
  <c r="H189" i="18"/>
  <c r="I37" i="18"/>
  <c r="G227" i="18"/>
  <c r="G265" i="18"/>
  <c r="H151" i="18"/>
  <c r="I151" i="18"/>
  <c r="N37" i="22"/>
  <c r="N265" i="22"/>
  <c r="N227" i="22"/>
  <c r="M75" i="22"/>
  <c r="M265" i="22"/>
  <c r="M227" i="22"/>
  <c r="O37" i="22"/>
  <c r="O265" i="22"/>
  <c r="O227" i="22"/>
  <c r="H75" i="18"/>
  <c r="M151" i="18"/>
  <c r="G37" i="18"/>
  <c r="J189" i="18"/>
  <c r="P150" i="18"/>
  <c r="K151" i="18"/>
  <c r="K75" i="18"/>
  <c r="K189" i="18"/>
  <c r="K113" i="18"/>
  <c r="K37" i="18"/>
  <c r="H75" i="22"/>
  <c r="L151" i="22"/>
  <c r="M37" i="22"/>
  <c r="H189" i="22"/>
  <c r="G113" i="22"/>
  <c r="P36" i="22"/>
  <c r="P112" i="22"/>
  <c r="J75" i="22"/>
  <c r="I151" i="22"/>
  <c r="O151" i="22"/>
  <c r="K75" i="22"/>
  <c r="O113" i="22"/>
  <c r="N75" i="22"/>
  <c r="H151" i="22"/>
  <c r="I75" i="22"/>
  <c r="I113" i="22"/>
  <c r="J189" i="22"/>
  <c r="L75" i="22"/>
  <c r="N113" i="22"/>
  <c r="G189" i="22"/>
  <c r="K151" i="22"/>
  <c r="N189" i="22"/>
  <c r="M113" i="22"/>
  <c r="M189" i="22"/>
  <c r="P188" i="22"/>
  <c r="K189" i="22"/>
  <c r="K113" i="22"/>
  <c r="O189" i="22"/>
  <c r="G37" i="22"/>
  <c r="N151" i="22"/>
  <c r="M151" i="22"/>
  <c r="L113" i="22"/>
  <c r="H113" i="22"/>
  <c r="L189" i="22"/>
  <c r="I189" i="22"/>
  <c r="G151" i="22"/>
  <c r="P150" i="22"/>
  <c r="P74" i="22"/>
  <c r="J151" i="22"/>
  <c r="J113" i="22"/>
  <c r="P75" i="18" l="1"/>
  <c r="P265" i="18"/>
  <c r="P227" i="18"/>
  <c r="P37" i="18"/>
  <c r="P113" i="18"/>
  <c r="P151" i="18"/>
  <c r="P37" i="22"/>
  <c r="P265" i="22"/>
  <c r="P227" i="22"/>
  <c r="P189" i="22"/>
  <c r="P189" i="18"/>
  <c r="P113" i="22"/>
  <c r="P75" i="22"/>
  <c r="P151" i="22"/>
</calcChain>
</file>

<file path=xl/sharedStrings.xml><?xml version="1.0" encoding="utf-8"?>
<sst xmlns="http://schemas.openxmlformats.org/spreadsheetml/2006/main" count="1051" uniqueCount="94">
  <si>
    <t>M/MA</t>
  </si>
  <si>
    <t>Fruit</t>
  </si>
  <si>
    <t>Legumes</t>
  </si>
  <si>
    <t>Starchy Veg</t>
  </si>
  <si>
    <t>Other Veg</t>
  </si>
  <si>
    <t>Monday</t>
  </si>
  <si>
    <t>Tuesday</t>
  </si>
  <si>
    <t>Wednesday</t>
  </si>
  <si>
    <t>Thursday</t>
  </si>
  <si>
    <t>Friday</t>
  </si>
  <si>
    <t>Weekly Totals</t>
  </si>
  <si>
    <t>Menu Item</t>
  </si>
  <si>
    <t>Meets Daily Requirements</t>
  </si>
  <si>
    <t>Meets Weekly Requirements</t>
  </si>
  <si>
    <t>Total    Veg</t>
  </si>
  <si>
    <t>Orange / Red Veg</t>
  </si>
  <si>
    <t>Dk Green Veg</t>
  </si>
  <si>
    <t xml:space="preserve">MENU PLANNING TOOL (9-12) </t>
  </si>
  <si>
    <t>Daily Requirements</t>
  </si>
  <si>
    <t>Weekly Requirements</t>
  </si>
  <si>
    <t>Daily Totals</t>
  </si>
  <si>
    <t>At least 1/2 cup</t>
  </si>
  <si>
    <t>At least 3/4 cup</t>
  </si>
  <si>
    <t>At least 1 cup</t>
  </si>
  <si>
    <t>9-12</t>
  </si>
  <si>
    <t>Meals Planned</t>
  </si>
  <si>
    <t>Meals Served</t>
  </si>
  <si>
    <t>Add. Veg to Reach Total</t>
  </si>
  <si>
    <t>At least 1/2 cup*</t>
  </si>
  <si>
    <t>*"Other Vegetable" requirements may be met with additional amounts from the dark green, red/orange, and legumes vegetable subgroups</t>
  </si>
  <si>
    <t>At least  1 1/4 cup</t>
  </si>
  <si>
    <t>HACCP PROCESS #</t>
  </si>
  <si>
    <t>AMOUNT PREPARED</t>
  </si>
  <si>
    <t>AMOUNT LEFTOVER</t>
  </si>
  <si>
    <t>PRODUCTION NOTES</t>
  </si>
  <si>
    <t>After Cook</t>
  </si>
  <si>
    <t>Start of Service</t>
  </si>
  <si>
    <t>End of Service</t>
  </si>
  <si>
    <t>Menu for the week of:</t>
  </si>
  <si>
    <t>TEMPERATURES</t>
  </si>
  <si>
    <t>WEEK OF:</t>
  </si>
  <si>
    <t>SERVING SIZE/UTENSIL</t>
  </si>
  <si>
    <t>Component Contributions</t>
  </si>
  <si>
    <t>Dark Green Veg</t>
  </si>
  <si>
    <t>R/O Veg</t>
  </si>
  <si>
    <t>Additional Veg</t>
  </si>
  <si>
    <t>Total Veg</t>
  </si>
  <si>
    <t>STUDENT MEALS</t>
  </si>
  <si>
    <t>ADULT MEALS</t>
  </si>
  <si>
    <t>TOTAL MEALS</t>
  </si>
  <si>
    <t>Age/grade Group</t>
  </si>
  <si>
    <t>BREAKFAST</t>
  </si>
  <si>
    <t>Age/Grade Groups</t>
  </si>
  <si>
    <t>LUNCH</t>
  </si>
  <si>
    <t>Daily Lunch Component Totals</t>
  </si>
  <si>
    <t>Daily Breakfast Component Totals</t>
  </si>
  <si>
    <t xml:space="preserve">     Preparation Site: _________________</t>
  </si>
  <si>
    <t xml:space="preserve">     Offer?    Yes _____    No _____</t>
  </si>
  <si>
    <t xml:space="preserve">     Grades _______________</t>
  </si>
  <si>
    <t>Notes:</t>
  </si>
  <si>
    <r>
      <t xml:space="preserve">     Date: _____</t>
    </r>
    <r>
      <rPr>
        <b/>
        <u/>
        <sz val="12"/>
        <rFont val="Calibri"/>
        <family val="2"/>
        <scheme val="minor"/>
      </rPr>
      <t>__</t>
    </r>
    <r>
      <rPr>
        <b/>
        <sz val="12"/>
        <rFont val="Calibri"/>
        <family val="2"/>
        <scheme val="minor"/>
      </rPr>
      <t>________________</t>
    </r>
  </si>
  <si>
    <r>
      <t xml:space="preserve">     Date: ____</t>
    </r>
    <r>
      <rPr>
        <b/>
        <sz val="12"/>
        <rFont val="Calibri"/>
        <family val="2"/>
        <scheme val="minor"/>
      </rPr>
      <t>___________________</t>
    </r>
  </si>
  <si>
    <r>
      <t xml:space="preserve">     Date: _____</t>
    </r>
    <r>
      <rPr>
        <b/>
        <sz val="12"/>
        <rFont val="Calibri"/>
        <family val="2"/>
        <scheme val="minor"/>
      </rPr>
      <t>__________________</t>
    </r>
  </si>
  <si>
    <t>Serving Size/Utensil</t>
  </si>
  <si>
    <t>Weekly Component Totals</t>
  </si>
  <si>
    <t>MENU ITEM AND CONDIMENTS</t>
  </si>
  <si>
    <t xml:space="preserve">MENU PLANNING TOOL (K-8 Combined) </t>
  </si>
  <si>
    <t>K-8</t>
  </si>
  <si>
    <t>Milk</t>
  </si>
  <si>
    <t>Lunch Menu Planning Tool</t>
  </si>
  <si>
    <t>Production Record (K-8 Combined)</t>
  </si>
  <si>
    <t>Production Record (9-12)</t>
  </si>
  <si>
    <t>Grains</t>
  </si>
  <si>
    <t>At least 1 oz eq</t>
  </si>
  <si>
    <t>At least 2 oz eq</t>
  </si>
  <si>
    <t>Dark Green</t>
  </si>
  <si>
    <t>Red Orange</t>
  </si>
  <si>
    <t>Starchy</t>
  </si>
  <si>
    <t>Other</t>
  </si>
  <si>
    <t>Total</t>
  </si>
  <si>
    <t>At least 3/4 cup*</t>
  </si>
  <si>
    <t>Saturday</t>
  </si>
  <si>
    <t>Sunday</t>
  </si>
  <si>
    <t>At least  3 1/2 cups</t>
  </si>
  <si>
    <t>At least 7 cups</t>
  </si>
  <si>
    <t>At least   5 1/4 cups</t>
  </si>
  <si>
    <t>At least  7 cups</t>
  </si>
  <si>
    <t>At least 12.5 oz eq</t>
  </si>
  <si>
    <t>At least 11 oz eq</t>
  </si>
  <si>
    <t>At least 14 oz eq</t>
  </si>
  <si>
    <t>WGR? 
Yes or No</t>
  </si>
  <si>
    <t>Yes</t>
  </si>
  <si>
    <t>No</t>
  </si>
  <si>
    <t>80% grains WGR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</si>
</sst>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x14ac:knownFonts="1">
    <font>
      <sz val="11"/>
      <color theme="1"/>
      <name val="Calibri"/>
      <family val="2"/>
      <scheme val="minor"/>
    </font>
    <font>
      <b/>
      <sz val="11"/>
      <color theme="1"/>
      <name val="Calibri"/>
      <family val="2"/>
      <scheme val="minor"/>
    </font>
    <font>
      <b/>
      <sz val="14"/>
      <color theme="1"/>
      <name val="Calibri"/>
      <family val="2"/>
      <scheme val="minor"/>
    </font>
    <font>
      <b/>
      <sz val="14"/>
      <color theme="0"/>
      <name val="Calibri"/>
      <family val="2"/>
      <scheme val="minor"/>
    </font>
    <font>
      <b/>
      <sz val="11"/>
      <name val="Calibri"/>
      <family val="2"/>
      <scheme val="minor"/>
    </font>
    <font>
      <sz val="10"/>
      <name val="Calibri"/>
      <family val="2"/>
      <scheme val="minor"/>
    </font>
    <font>
      <sz val="11"/>
      <name val="Calibri"/>
      <family val="2"/>
      <scheme val="minor"/>
    </font>
    <font>
      <sz val="12"/>
      <color theme="1"/>
      <name val="Calibri"/>
      <family val="2"/>
      <scheme val="minor"/>
    </font>
    <font>
      <b/>
      <sz val="12"/>
      <name val="Calibri"/>
      <family val="2"/>
      <scheme val="minor"/>
    </font>
    <font>
      <b/>
      <sz val="12"/>
      <color theme="1"/>
      <name val="Calibri"/>
      <family val="2"/>
      <scheme val="minor"/>
    </font>
    <font>
      <b/>
      <sz val="16"/>
      <color theme="0"/>
      <name val="Calibri"/>
      <family val="2"/>
      <scheme val="minor"/>
    </font>
    <font>
      <sz val="12"/>
      <name val="Calibri"/>
      <family val="2"/>
      <scheme val="minor"/>
    </font>
    <font>
      <b/>
      <sz val="8"/>
      <name val="Calibri"/>
      <family val="2"/>
      <scheme val="minor"/>
    </font>
    <font>
      <b/>
      <u/>
      <sz val="12"/>
      <name val="Calibri"/>
      <family val="2"/>
      <scheme val="minor"/>
    </font>
    <font>
      <b/>
      <sz val="16"/>
      <name val="Calibri"/>
      <family val="2"/>
      <scheme val="minor"/>
    </font>
    <font>
      <b/>
      <u/>
      <sz val="16"/>
      <name val="Calibri"/>
      <family val="2"/>
      <scheme val="minor"/>
    </font>
    <font>
      <b/>
      <u/>
      <sz val="11"/>
      <color theme="1"/>
      <name val="Calibri"/>
      <family val="2"/>
      <scheme val="minor"/>
    </font>
    <font>
      <b/>
      <sz val="14"/>
      <name val="Calibri"/>
      <family val="2"/>
      <scheme val="minor"/>
    </font>
    <font>
      <u/>
      <sz val="12"/>
      <name val="Calibri"/>
      <family val="2"/>
      <scheme val="minor"/>
    </font>
  </fonts>
  <fills count="22">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lightDown"/>
    </fill>
    <fill>
      <patternFill patternType="solid">
        <fgColor rgb="FFFF0000"/>
        <bgColor indexed="64"/>
      </patternFill>
    </fill>
    <fill>
      <patternFill patternType="solid">
        <fgColor rgb="FF00B0F0"/>
        <bgColor indexed="64"/>
      </patternFill>
    </fill>
    <fill>
      <patternFill patternType="solid">
        <fgColor rgb="FF7F9E40"/>
        <bgColor indexed="64"/>
      </patternFill>
    </fill>
    <fill>
      <patternFill patternType="solid">
        <fgColor rgb="FFFF603B"/>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FFFF66"/>
        <bgColor indexed="64"/>
      </patternFill>
    </fill>
    <fill>
      <patternFill patternType="solid">
        <fgColor rgb="FFFFA3FF"/>
        <bgColor indexed="64"/>
      </patternFill>
    </fill>
    <fill>
      <patternFill patternType="solid">
        <fgColor rgb="FFD8E4BC"/>
        <bgColor indexed="64"/>
      </patternFill>
    </fill>
    <fill>
      <patternFill patternType="solid">
        <fgColor rgb="FF9BEE72"/>
        <bgColor indexed="64"/>
      </patternFill>
    </fill>
    <fill>
      <patternFill patternType="solid">
        <fgColor rgb="FFC08040"/>
        <bgColor indexed="64"/>
      </patternFill>
    </fill>
    <fill>
      <patternFill patternType="solid">
        <fgColor rgb="FF987FB3"/>
        <bgColor indexed="64"/>
      </patternFill>
    </fill>
    <fill>
      <patternFill patternType="lightDown">
        <bgColor theme="4" tint="0.59999389629810485"/>
      </patternFill>
    </fill>
    <fill>
      <patternFill patternType="solid">
        <fgColor theme="0"/>
        <bgColor indexed="64"/>
      </patternFill>
    </fill>
    <fill>
      <patternFill patternType="lightUp"/>
    </fill>
    <fill>
      <patternFill patternType="solid">
        <fgColor theme="9"/>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390">
    <xf numFmtId="0" fontId="0" fillId="0" borderId="0" xfId="0"/>
    <xf numFmtId="0" fontId="1" fillId="0" borderId="0" xfId="0" applyFont="1" applyAlignment="1">
      <alignment horizontal="center"/>
    </xf>
    <xf numFmtId="2" fontId="4" fillId="4" borderId="8" xfId="0" applyNumberFormat="1" applyFont="1" applyFill="1" applyBorder="1" applyAlignment="1">
      <alignment horizontal="center"/>
    </xf>
    <xf numFmtId="2" fontId="4" fillId="4" borderId="9" xfId="0" applyNumberFormat="1" applyFont="1" applyFill="1" applyBorder="1" applyAlignment="1">
      <alignment horizontal="center"/>
    </xf>
    <xf numFmtId="0" fontId="0" fillId="0" borderId="0" xfId="0" applyFill="1" applyBorder="1"/>
    <xf numFmtId="0" fontId="1" fillId="3" borderId="8" xfId="0" applyFont="1" applyFill="1" applyBorder="1" applyAlignment="1">
      <alignment horizontal="center" vertical="center"/>
    </xf>
    <xf numFmtId="0" fontId="1" fillId="5"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5" borderId="6"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164" fontId="1" fillId="17" borderId="10" xfId="0" applyNumberFormat="1" applyFont="1" applyFill="1" applyBorder="1" applyAlignment="1">
      <alignment horizontal="center"/>
    </xf>
    <xf numFmtId="164" fontId="1" fillId="16" borderId="10" xfId="0" applyNumberFormat="1" applyFont="1" applyFill="1" applyBorder="1" applyAlignment="1">
      <alignment horizontal="center"/>
    </xf>
    <xf numFmtId="164" fontId="1" fillId="6" borderId="10" xfId="0" applyNumberFormat="1" applyFont="1" applyFill="1" applyBorder="1" applyAlignment="1">
      <alignment horizontal="center"/>
    </xf>
    <xf numFmtId="164" fontId="1" fillId="8" borderId="10" xfId="0" applyNumberFormat="1" applyFont="1" applyFill="1" applyBorder="1" applyAlignment="1">
      <alignment horizontal="center"/>
    </xf>
    <xf numFmtId="164" fontId="1" fillId="9" borderId="10" xfId="0" applyNumberFormat="1" applyFont="1" applyFill="1" applyBorder="1" applyAlignment="1">
      <alignment horizontal="center"/>
    </xf>
    <xf numFmtId="164" fontId="1" fillId="10" borderId="10" xfId="0" applyNumberFormat="1" applyFont="1" applyFill="1" applyBorder="1" applyAlignment="1">
      <alignment horizontal="center"/>
    </xf>
    <xf numFmtId="164" fontId="1" fillId="12" borderId="10" xfId="0" applyNumberFormat="1" applyFont="1" applyFill="1" applyBorder="1" applyAlignment="1">
      <alignment horizontal="center"/>
    </xf>
    <xf numFmtId="164" fontId="1" fillId="14" borderId="10" xfId="0" applyNumberFormat="1" applyFont="1" applyFill="1" applyBorder="1" applyAlignment="1">
      <alignment horizontal="center"/>
    </xf>
    <xf numFmtId="164" fontId="1" fillId="13" borderId="10" xfId="0" applyNumberFormat="1" applyFont="1" applyFill="1" applyBorder="1" applyAlignment="1">
      <alignment horizontal="center"/>
    </xf>
    <xf numFmtId="49" fontId="5" fillId="0" borderId="0" xfId="0" applyNumberFormat="1" applyFont="1" applyFill="1" applyBorder="1" applyAlignment="1">
      <alignment vertical="top"/>
    </xf>
    <xf numFmtId="49" fontId="6" fillId="0" borderId="0" xfId="0" applyNumberFormat="1" applyFont="1" applyFill="1" applyBorder="1" applyAlignment="1"/>
    <xf numFmtId="0" fontId="1" fillId="0" borderId="0" xfId="0" applyFont="1" applyFill="1" applyBorder="1" applyAlignment="1">
      <alignment horizontal="center" vertical="center"/>
    </xf>
    <xf numFmtId="0" fontId="1" fillId="0" borderId="0" xfId="0" applyFont="1" applyFill="1" applyBorder="1" applyAlignment="1">
      <alignment vertical="center"/>
    </xf>
    <xf numFmtId="2" fontId="4" fillId="18" borderId="8" xfId="0" applyNumberFormat="1" applyFont="1" applyFill="1" applyBorder="1" applyAlignment="1">
      <alignment horizontal="center"/>
    </xf>
    <xf numFmtId="0" fontId="1" fillId="14"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164" fontId="1" fillId="3" borderId="6" xfId="0" applyNumberFormat="1" applyFont="1" applyFill="1" applyBorder="1" applyAlignment="1">
      <alignment horizontal="center" vertical="center" wrapText="1"/>
    </xf>
    <xf numFmtId="0" fontId="0" fillId="0" borderId="0" xfId="0" applyFill="1" applyBorder="1" applyAlignment="1">
      <alignment vertical="center"/>
    </xf>
    <xf numFmtId="164" fontId="0" fillId="0" borderId="0" xfId="0" applyNumberFormat="1" applyFill="1" applyBorder="1" applyAlignment="1">
      <alignment horizontal="center" vertical="center"/>
    </xf>
    <xf numFmtId="16" fontId="0" fillId="0" borderId="0" xfId="0" applyNumberFormat="1" applyFill="1" applyBorder="1" applyAlignment="1">
      <alignment vertical="center"/>
    </xf>
    <xf numFmtId="164" fontId="1" fillId="15" borderId="10" xfId="0" applyNumberFormat="1" applyFont="1" applyFill="1" applyBorder="1" applyAlignment="1">
      <alignment horizontal="center"/>
    </xf>
    <xf numFmtId="0" fontId="1" fillId="0" borderId="0" xfId="0" applyFont="1" applyAlignment="1">
      <alignment horizontal="left" vertical="top" wrapText="1"/>
    </xf>
    <xf numFmtId="0" fontId="3" fillId="0" borderId="0" xfId="0" applyFont="1" applyFill="1" applyBorder="1" applyAlignment="1">
      <alignment horizontal="center" vertical="center"/>
    </xf>
    <xf numFmtId="164" fontId="1" fillId="17" borderId="1" xfId="0" applyNumberFormat="1" applyFont="1" applyFill="1" applyBorder="1" applyAlignment="1">
      <alignment horizontal="center" vertical="center"/>
    </xf>
    <xf numFmtId="164" fontId="1" fillId="16" borderId="1" xfId="0" applyNumberFormat="1" applyFont="1" applyFill="1" applyBorder="1" applyAlignment="1">
      <alignment horizontal="center" vertical="center"/>
    </xf>
    <xf numFmtId="164" fontId="1" fillId="6" borderId="1" xfId="0" applyNumberFormat="1" applyFont="1" applyFill="1" applyBorder="1" applyAlignment="1">
      <alignment horizontal="center" vertical="center"/>
    </xf>
    <xf numFmtId="164" fontId="1" fillId="8" borderId="1" xfId="0" applyNumberFormat="1" applyFont="1" applyFill="1" applyBorder="1" applyAlignment="1">
      <alignment horizontal="center" vertical="center"/>
    </xf>
    <xf numFmtId="164" fontId="1" fillId="9" borderId="1" xfId="0" applyNumberFormat="1" applyFont="1" applyFill="1" applyBorder="1" applyAlignment="1">
      <alignment horizontal="center" vertical="center"/>
    </xf>
    <xf numFmtId="164" fontId="1" fillId="10" borderId="1" xfId="0" applyNumberFormat="1" applyFont="1" applyFill="1" applyBorder="1" applyAlignment="1">
      <alignment horizontal="center" vertical="center"/>
    </xf>
    <xf numFmtId="164" fontId="1" fillId="12" borderId="1" xfId="0" applyNumberFormat="1" applyFont="1" applyFill="1" applyBorder="1" applyAlignment="1">
      <alignment horizontal="center" vertical="center"/>
    </xf>
    <xf numFmtId="164" fontId="1" fillId="13" borderId="1" xfId="0" applyNumberFormat="1" applyFont="1" applyFill="1" applyBorder="1" applyAlignment="1">
      <alignment horizontal="center" vertical="center"/>
    </xf>
    <xf numFmtId="164" fontId="1" fillId="14" borderId="1" xfId="0" applyNumberFormat="1" applyFont="1" applyFill="1" applyBorder="1" applyAlignment="1">
      <alignment horizontal="center" vertical="center"/>
    </xf>
    <xf numFmtId="164" fontId="1" fillId="15" borderId="6" xfId="0" applyNumberFormat="1" applyFont="1" applyFill="1" applyBorder="1" applyAlignment="1">
      <alignment horizontal="center" vertical="center"/>
    </xf>
    <xf numFmtId="0" fontId="0" fillId="0" borderId="0" xfId="0" applyFill="1"/>
    <xf numFmtId="0" fontId="6" fillId="0" borderId="0" xfId="0" applyFont="1" applyFill="1" applyBorder="1"/>
    <xf numFmtId="0" fontId="0" fillId="0" borderId="0" xfId="0" applyBorder="1"/>
    <xf numFmtId="0" fontId="6" fillId="0" borderId="0" xfId="0" applyFont="1" applyFill="1" applyBorder="1" applyAlignment="1">
      <alignment vertical="center"/>
    </xf>
    <xf numFmtId="0" fontId="0" fillId="0" borderId="26" xfId="0" applyBorder="1"/>
    <xf numFmtId="0" fontId="17" fillId="0" borderId="0" xfId="0" applyFont="1" applyFill="1" applyBorder="1" applyAlignment="1">
      <alignment horizontal="center" vertical="center"/>
    </xf>
    <xf numFmtId="0" fontId="6" fillId="0" borderId="0" xfId="0" applyFont="1" applyFill="1"/>
    <xf numFmtId="164" fontId="6" fillId="0" borderId="0" xfId="0" applyNumberFormat="1" applyFont="1" applyFill="1" applyBorder="1" applyAlignment="1">
      <alignment horizontal="center" vertical="center"/>
    </xf>
    <xf numFmtId="0" fontId="1" fillId="0" borderId="16" xfId="0" applyFont="1" applyBorder="1" applyAlignment="1">
      <alignment horizontal="center"/>
    </xf>
    <xf numFmtId="0" fontId="16" fillId="0" borderId="0" xfId="0" applyFont="1" applyBorder="1" applyAlignment="1">
      <alignment horizontal="left"/>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17" fillId="0" borderId="26" xfId="0" applyFont="1" applyFill="1" applyBorder="1" applyAlignment="1">
      <alignment horizontal="center" vertical="center"/>
    </xf>
    <xf numFmtId="0" fontId="1" fillId="0" borderId="0" xfId="0" applyFont="1" applyAlignment="1">
      <alignment vertical="top" wrapText="1"/>
    </xf>
    <xf numFmtId="0" fontId="6" fillId="0" borderId="1" xfId="0" applyFont="1" applyFill="1" applyBorder="1" applyAlignment="1">
      <alignment shrinkToFit="1"/>
    </xf>
    <xf numFmtId="0" fontId="0" fillId="0" borderId="5" xfId="0" applyFont="1" applyBorder="1" applyAlignment="1">
      <alignment horizontal="left" vertical="center" shrinkToFit="1"/>
    </xf>
    <xf numFmtId="164" fontId="0" fillId="0" borderId="6" xfId="0" applyNumberFormat="1" applyFill="1" applyBorder="1" applyAlignment="1">
      <alignment horizontal="center" vertical="center" shrinkToFit="1"/>
    </xf>
    <xf numFmtId="0" fontId="11" fillId="0" borderId="0" xfId="0" applyFont="1" applyFill="1" applyBorder="1" applyAlignment="1">
      <alignment horizontal="left" vertical="center"/>
    </xf>
    <xf numFmtId="0" fontId="18" fillId="0" borderId="0" xfId="0" applyFont="1" applyFill="1" applyBorder="1" applyAlignment="1">
      <alignment horizontal="left" vertical="center"/>
    </xf>
    <xf numFmtId="0" fontId="4" fillId="11" borderId="1" xfId="0" applyFont="1" applyFill="1" applyBorder="1" applyAlignment="1">
      <alignment horizontal="center" vertical="center" textRotation="90" wrapText="1"/>
    </xf>
    <xf numFmtId="0" fontId="4" fillId="0" borderId="1" xfId="0" applyFont="1" applyFill="1" applyBorder="1" applyAlignment="1">
      <alignment horizontal="center" vertical="center" textRotation="90" wrapText="1"/>
    </xf>
    <xf numFmtId="0" fontId="6" fillId="0" borderId="0" xfId="0" applyFont="1" applyFill="1" applyBorder="1" applyAlignment="1">
      <alignment vertical="top"/>
    </xf>
    <xf numFmtId="0" fontId="6" fillId="0" borderId="0" xfId="0" applyFont="1" applyFill="1" applyBorder="1" applyAlignment="1">
      <alignment horizontal="left" vertical="top"/>
    </xf>
    <xf numFmtId="2" fontId="6" fillId="0" borderId="0" xfId="0" applyNumberFormat="1" applyFont="1" applyFill="1" applyBorder="1" applyAlignment="1"/>
    <xf numFmtId="0" fontId="6" fillId="0" borderId="13" xfId="0" applyFont="1" applyFill="1" applyBorder="1" applyAlignment="1">
      <alignment shrinkToFit="1"/>
    </xf>
    <xf numFmtId="0" fontId="6" fillId="0" borderId="5" xfId="0" applyFont="1" applyFill="1" applyBorder="1" applyAlignment="1">
      <alignment shrinkToFit="1"/>
    </xf>
    <xf numFmtId="0" fontId="4" fillId="11" borderId="5" xfId="0" applyFont="1" applyFill="1" applyBorder="1" applyAlignment="1">
      <alignment horizontal="center" vertical="center" textRotation="90" wrapText="1"/>
    </xf>
    <xf numFmtId="0" fontId="4" fillId="11" borderId="6" xfId="0" applyFont="1" applyFill="1" applyBorder="1" applyAlignment="1">
      <alignment horizontal="center" vertical="center" textRotation="90" wrapText="1"/>
    </xf>
    <xf numFmtId="0" fontId="6" fillId="0" borderId="38" xfId="0" applyNumberFormat="1" applyFont="1" applyFill="1" applyBorder="1" applyAlignment="1">
      <alignment shrinkToFit="1"/>
    </xf>
    <xf numFmtId="0" fontId="6" fillId="0" borderId="29" xfId="0" applyFont="1" applyFill="1" applyBorder="1" applyAlignment="1">
      <alignment shrinkToFit="1"/>
    </xf>
    <xf numFmtId="49" fontId="12" fillId="0" borderId="5" xfId="0" applyNumberFormat="1" applyFont="1" applyFill="1" applyBorder="1" applyAlignment="1">
      <alignment horizontal="center" vertical="center" textRotation="90" wrapText="1"/>
    </xf>
    <xf numFmtId="49" fontId="12" fillId="0" borderId="1" xfId="0" applyNumberFormat="1" applyFont="1" applyFill="1" applyBorder="1" applyAlignment="1">
      <alignment horizontal="center" vertical="center" textRotation="90" wrapText="1"/>
    </xf>
    <xf numFmtId="0" fontId="11" fillId="0" borderId="0" xfId="0" applyFont="1" applyFill="1" applyBorder="1" applyAlignment="1">
      <alignment horizontal="center" vertical="center"/>
    </xf>
    <xf numFmtId="0" fontId="0" fillId="0" borderId="0" xfId="0" applyFont="1" applyFill="1" applyBorder="1"/>
    <xf numFmtId="49" fontId="12" fillId="0" borderId="13" xfId="0" applyNumberFormat="1" applyFont="1" applyFill="1" applyBorder="1" applyAlignment="1">
      <alignment horizontal="center" vertical="center" textRotation="90" wrapText="1"/>
    </xf>
    <xf numFmtId="164" fontId="4" fillId="0" borderId="1" xfId="0" applyNumberFormat="1" applyFont="1" applyFill="1" applyBorder="1" applyAlignment="1">
      <alignment horizontal="center" wrapText="1"/>
    </xf>
    <xf numFmtId="164" fontId="4" fillId="0" borderId="8" xfId="0" applyNumberFormat="1" applyFont="1" applyFill="1" applyBorder="1" applyAlignment="1">
      <alignment horizontal="center" wrapText="1"/>
    </xf>
    <xf numFmtId="164" fontId="6" fillId="0" borderId="1" xfId="0" applyNumberFormat="1" applyFont="1" applyFill="1" applyBorder="1" applyAlignment="1">
      <alignment shrinkToFit="1"/>
    </xf>
    <xf numFmtId="164" fontId="4" fillId="0" borderId="20" xfId="0" applyNumberFormat="1" applyFont="1" applyFill="1" applyBorder="1" applyAlignment="1">
      <alignment horizontal="center" wrapText="1"/>
    </xf>
    <xf numFmtId="164" fontId="6" fillId="0" borderId="5" xfId="0" applyNumberFormat="1" applyFont="1" applyFill="1" applyBorder="1" applyAlignment="1">
      <alignment shrinkToFit="1"/>
    </xf>
    <xf numFmtId="164" fontId="6" fillId="0" borderId="6" xfId="0" applyNumberFormat="1" applyFont="1" applyFill="1" applyBorder="1" applyAlignment="1">
      <alignment shrinkToFit="1"/>
    </xf>
    <xf numFmtId="164" fontId="6" fillId="0" borderId="7" xfId="0" applyNumberFormat="1" applyFont="1" applyFill="1" applyBorder="1" applyAlignment="1">
      <alignment shrinkToFit="1"/>
    </xf>
    <xf numFmtId="164" fontId="6" fillId="0" borderId="8" xfId="0" applyNumberFormat="1" applyFont="1" applyFill="1" applyBorder="1" applyAlignment="1">
      <alignment shrinkToFit="1"/>
    </xf>
    <xf numFmtId="164" fontId="6" fillId="0" borderId="9" xfId="0" applyNumberFormat="1" applyFont="1" applyFill="1" applyBorder="1" applyAlignment="1">
      <alignment shrinkToFit="1"/>
    </xf>
    <xf numFmtId="0" fontId="6" fillId="0" borderId="58" xfId="0" applyNumberFormat="1" applyFont="1" applyFill="1" applyBorder="1" applyAlignment="1">
      <alignment shrinkToFit="1"/>
    </xf>
    <xf numFmtId="0" fontId="6" fillId="0" borderId="14" xfId="0" applyFont="1" applyFill="1" applyBorder="1" applyAlignment="1">
      <alignment shrinkToFit="1"/>
    </xf>
    <xf numFmtId="0" fontId="6" fillId="0" borderId="2" xfId="0" applyFont="1" applyFill="1" applyBorder="1" applyAlignment="1">
      <alignment shrinkToFit="1"/>
    </xf>
    <xf numFmtId="0" fontId="6" fillId="0" borderId="46" xfId="0" applyFont="1" applyFill="1" applyBorder="1" applyAlignment="1">
      <alignment shrinkToFit="1"/>
    </xf>
    <xf numFmtId="164" fontId="4" fillId="0" borderId="10" xfId="0" applyNumberFormat="1" applyFont="1" applyFill="1" applyBorder="1" applyAlignment="1">
      <alignment horizontal="center" wrapText="1"/>
    </xf>
    <xf numFmtId="164" fontId="4" fillId="0" borderId="11" xfId="0" applyNumberFormat="1" applyFont="1" applyFill="1" applyBorder="1" applyAlignment="1">
      <alignment horizontal="center" wrapText="1"/>
    </xf>
    <xf numFmtId="164" fontId="4" fillId="0" borderId="6" xfId="0" applyNumberFormat="1" applyFont="1" applyFill="1" applyBorder="1" applyAlignment="1">
      <alignment horizontal="center" wrapText="1"/>
    </xf>
    <xf numFmtId="164" fontId="4" fillId="0" borderId="9" xfId="0" applyNumberFormat="1" applyFont="1" applyFill="1" applyBorder="1" applyAlignment="1">
      <alignment horizontal="center" wrapText="1"/>
    </xf>
    <xf numFmtId="164" fontId="4" fillId="0" borderId="59" xfId="0" applyNumberFormat="1" applyFont="1" applyFill="1" applyBorder="1" applyAlignment="1">
      <alignment horizontal="center" wrapText="1"/>
    </xf>
    <xf numFmtId="164" fontId="0" fillId="0" borderId="1" xfId="0" applyNumberFormat="1" applyFill="1" applyBorder="1" applyAlignment="1" applyProtection="1">
      <alignment horizontal="center" vertical="center" shrinkToFit="1"/>
      <protection locked="0"/>
    </xf>
    <xf numFmtId="164" fontId="0" fillId="0" borderId="13" xfId="0" applyNumberFormat="1" applyFill="1" applyBorder="1" applyAlignment="1" applyProtection="1">
      <alignment horizontal="center" vertical="center" shrinkToFit="1"/>
      <protection locked="0"/>
    </xf>
    <xf numFmtId="0" fontId="0" fillId="0" borderId="5" xfId="0" applyFont="1" applyBorder="1" applyAlignment="1" applyProtection="1">
      <alignment horizontal="left" vertical="center" shrinkToFit="1"/>
    </xf>
    <xf numFmtId="0" fontId="6" fillId="0" borderId="38" xfId="0" applyFont="1" applyFill="1" applyBorder="1" applyAlignment="1" applyProtection="1">
      <alignment shrinkToFit="1"/>
      <protection locked="0"/>
    </xf>
    <xf numFmtId="0" fontId="6" fillId="0" borderId="58" xfId="0" applyFont="1" applyFill="1" applyBorder="1" applyAlignment="1" applyProtection="1">
      <alignment shrinkToFit="1"/>
      <protection locked="0"/>
    </xf>
    <xf numFmtId="0" fontId="6" fillId="0" borderId="5" xfId="0" applyFont="1" applyFill="1" applyBorder="1" applyAlignment="1" applyProtection="1">
      <alignment shrinkToFit="1"/>
      <protection locked="0"/>
    </xf>
    <xf numFmtId="0" fontId="6" fillId="0" borderId="1" xfId="0" applyFont="1" applyFill="1" applyBorder="1" applyAlignment="1" applyProtection="1">
      <alignment shrinkToFit="1"/>
      <protection locked="0"/>
    </xf>
    <xf numFmtId="0" fontId="6" fillId="0" borderId="13" xfId="0" applyFont="1" applyFill="1" applyBorder="1" applyAlignment="1" applyProtection="1">
      <alignment shrinkToFit="1"/>
      <protection locked="0"/>
    </xf>
    <xf numFmtId="0" fontId="6" fillId="0" borderId="14" xfId="0" applyFont="1" applyFill="1" applyBorder="1" applyAlignment="1" applyProtection="1">
      <alignment shrinkToFit="1"/>
      <protection locked="0"/>
    </xf>
    <xf numFmtId="0" fontId="6" fillId="0" borderId="2" xfId="0" applyFont="1" applyFill="1" applyBorder="1" applyAlignment="1" applyProtection="1">
      <alignment shrinkToFit="1"/>
      <protection locked="0"/>
    </xf>
    <xf numFmtId="0" fontId="6" fillId="0" borderId="46" xfId="0" applyFont="1" applyFill="1" applyBorder="1" applyAlignment="1" applyProtection="1">
      <alignment shrinkToFit="1"/>
      <protection locked="0"/>
    </xf>
    <xf numFmtId="49" fontId="0" fillId="0" borderId="1" xfId="0" applyNumberFormat="1" applyBorder="1" applyAlignment="1" applyProtection="1">
      <alignment vertical="center" shrinkToFit="1"/>
      <protection locked="0"/>
    </xf>
    <xf numFmtId="49" fontId="0" fillId="0" borderId="1" xfId="0" applyNumberFormat="1" applyBorder="1" applyAlignment="1" applyProtection="1">
      <alignment shrinkToFit="1"/>
      <protection locked="0"/>
    </xf>
    <xf numFmtId="49" fontId="6" fillId="0" borderId="29" xfId="0" applyNumberFormat="1" applyFont="1" applyFill="1" applyBorder="1" applyAlignment="1">
      <alignment shrinkToFit="1"/>
    </xf>
    <xf numFmtId="0" fontId="1" fillId="7" borderId="1" xfId="0" applyFont="1" applyFill="1" applyBorder="1" applyAlignment="1">
      <alignment horizontal="center" vertical="center" wrapText="1"/>
    </xf>
    <xf numFmtId="164" fontId="1" fillId="7" borderId="10" xfId="0" applyNumberFormat="1" applyFont="1" applyFill="1" applyBorder="1" applyAlignment="1">
      <alignment horizontal="center"/>
    </xf>
    <xf numFmtId="164" fontId="1" fillId="7" borderId="1" xfId="0" applyNumberFormat="1" applyFont="1" applyFill="1" applyBorder="1" applyAlignment="1">
      <alignment horizontal="center" vertical="center"/>
    </xf>
    <xf numFmtId="0" fontId="8" fillId="0" borderId="16"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5" fillId="0" borderId="0" xfId="0" applyFont="1" applyFill="1" applyBorder="1" applyProtection="1"/>
    <xf numFmtId="0" fontId="0" fillId="0" borderId="0" xfId="0" applyFill="1" applyBorder="1" applyProtection="1"/>
    <xf numFmtId="0" fontId="0" fillId="0" borderId="26" xfId="0" applyFill="1" applyBorder="1" applyProtection="1"/>
    <xf numFmtId="0" fontId="8" fillId="0" borderId="16"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0" fillId="0" borderId="0" xfId="0" applyBorder="1" applyProtection="1"/>
    <xf numFmtId="0" fontId="0" fillId="0" borderId="26" xfId="0" applyBorder="1" applyProtection="1"/>
    <xf numFmtId="0" fontId="9" fillId="0" borderId="0" xfId="0" applyFont="1" applyBorder="1" applyProtection="1"/>
    <xf numFmtId="0" fontId="1" fillId="0" borderId="0" xfId="0" applyFont="1" applyBorder="1" applyProtection="1"/>
    <xf numFmtId="49" fontId="4" fillId="0" borderId="0" xfId="0" applyNumberFormat="1" applyFont="1" applyBorder="1" applyAlignment="1" applyProtection="1">
      <alignment horizontal="center" vertical="center" wrapText="1"/>
    </xf>
    <xf numFmtId="49" fontId="4" fillId="0" borderId="0" xfId="0" applyNumberFormat="1" applyFont="1" applyBorder="1" applyAlignment="1" applyProtection="1">
      <alignment vertical="center" wrapText="1"/>
    </xf>
    <xf numFmtId="2" fontId="6" fillId="0" borderId="0" xfId="0" applyNumberFormat="1" applyFont="1" applyBorder="1" applyAlignment="1" applyProtection="1"/>
    <xf numFmtId="0" fontId="0" fillId="0" borderId="16" xfId="0" applyBorder="1" applyProtection="1"/>
    <xf numFmtId="0" fontId="6" fillId="0" borderId="16" xfId="0" applyFont="1" applyFill="1" applyBorder="1" applyAlignment="1" applyProtection="1">
      <alignment horizontal="left" vertical="top"/>
    </xf>
    <xf numFmtId="49" fontId="6" fillId="0" borderId="0" xfId="0" applyNumberFormat="1" applyFont="1" applyBorder="1" applyAlignment="1" applyProtection="1"/>
    <xf numFmtId="49" fontId="6" fillId="0" borderId="0" xfId="0" applyNumberFormat="1" applyFont="1" applyBorder="1" applyAlignment="1" applyProtection="1">
      <alignment vertical="top"/>
    </xf>
    <xf numFmtId="49" fontId="5" fillId="0" borderId="0" xfId="0" applyNumberFormat="1" applyFont="1" applyFill="1" applyBorder="1" applyAlignment="1" applyProtection="1">
      <alignment vertical="top"/>
    </xf>
    <xf numFmtId="0" fontId="8" fillId="0" borderId="16" xfId="0" applyFont="1" applyFill="1" applyBorder="1" applyAlignment="1" applyProtection="1">
      <alignment horizontal="left" vertical="center"/>
      <protection locked="0"/>
    </xf>
    <xf numFmtId="0" fontId="9" fillId="0" borderId="16" xfId="0" applyFont="1" applyBorder="1" applyProtection="1">
      <protection locked="0"/>
    </xf>
    <xf numFmtId="0" fontId="7" fillId="0" borderId="1"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49" fontId="7" fillId="0" borderId="5" xfId="0" applyNumberFormat="1"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19" borderId="1" xfId="0" applyFont="1" applyFill="1" applyBorder="1" applyAlignment="1" applyProtection="1">
      <alignment horizontal="center" vertical="center"/>
      <protection locked="0"/>
    </xf>
    <xf numFmtId="0" fontId="7" fillId="19" borderId="5" xfId="0"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5" fillId="0" borderId="0" xfId="0" applyFont="1" applyFill="1" applyBorder="1" applyAlignment="1" applyProtection="1">
      <protection locked="0"/>
    </xf>
    <xf numFmtId="0" fontId="10" fillId="0" borderId="16" xfId="0" applyFont="1" applyFill="1" applyBorder="1" applyAlignment="1" applyProtection="1">
      <alignment horizontal="center"/>
    </xf>
    <xf numFmtId="0" fontId="10" fillId="0" borderId="0" xfId="0" applyFont="1" applyFill="1" applyBorder="1" applyAlignment="1" applyProtection="1">
      <alignment horizontal="center"/>
    </xf>
    <xf numFmtId="0" fontId="14" fillId="0" borderId="16" xfId="0" applyFont="1" applyFill="1" applyBorder="1" applyAlignment="1" applyProtection="1"/>
    <xf numFmtId="0" fontId="15" fillId="0" borderId="0" xfId="0" applyFont="1" applyFill="1" applyBorder="1" applyAlignment="1" applyProtection="1"/>
    <xf numFmtId="0" fontId="14" fillId="0" borderId="0" xfId="0" applyFont="1" applyFill="1" applyBorder="1" applyAlignment="1" applyProtection="1"/>
    <xf numFmtId="0" fontId="9" fillId="0" borderId="16" xfId="0" applyFont="1" applyBorder="1" applyAlignment="1" applyProtection="1">
      <alignment vertical="center"/>
    </xf>
    <xf numFmtId="0" fontId="7" fillId="0" borderId="0" xfId="0" applyFont="1" applyBorder="1" applyProtection="1"/>
    <xf numFmtId="0" fontId="9" fillId="11" borderId="5" xfId="0" applyFont="1" applyFill="1" applyBorder="1" applyAlignment="1" applyProtection="1">
      <alignment horizontal="center"/>
    </xf>
    <xf numFmtId="0" fontId="9" fillId="11" borderId="1" xfId="0" applyFont="1" applyFill="1" applyBorder="1" applyAlignment="1" applyProtection="1">
      <alignment horizontal="center"/>
    </xf>
    <xf numFmtId="0" fontId="9" fillId="11" borderId="6" xfId="0" applyFont="1" applyFill="1" applyBorder="1" applyAlignment="1" applyProtection="1">
      <alignment horizontal="center"/>
    </xf>
    <xf numFmtId="0" fontId="9" fillId="11" borderId="13" xfId="0" applyFont="1" applyFill="1" applyBorder="1" applyAlignment="1" applyProtection="1">
      <alignment horizontal="center"/>
    </xf>
    <xf numFmtId="0" fontId="7" fillId="19" borderId="13" xfId="0" applyFont="1" applyFill="1" applyBorder="1" applyAlignment="1" applyProtection="1">
      <alignment horizontal="center" vertical="center"/>
      <protection locked="0"/>
    </xf>
    <xf numFmtId="0" fontId="7" fillId="0" borderId="13" xfId="0" applyFont="1" applyBorder="1" applyAlignment="1" applyProtection="1">
      <alignment horizontal="center" vertical="center" wrapText="1"/>
      <protection locked="0"/>
    </xf>
    <xf numFmtId="0" fontId="7" fillId="0" borderId="36" xfId="0" applyFont="1" applyBorder="1" applyAlignment="1" applyProtection="1">
      <alignment horizontal="center" vertical="center" wrapText="1"/>
      <protection locked="0"/>
    </xf>
    <xf numFmtId="0" fontId="0" fillId="0" borderId="0" xfId="0"/>
    <xf numFmtId="164" fontId="0" fillId="0" borderId="1" xfId="0" applyNumberFormat="1" applyFill="1" applyBorder="1" applyAlignment="1" applyProtection="1">
      <alignment horizontal="center" vertical="center" shrinkToFit="1"/>
      <protection locked="0"/>
    </xf>
    <xf numFmtId="164" fontId="0" fillId="0" borderId="13" xfId="0" applyNumberFormat="1" applyFill="1" applyBorder="1" applyAlignment="1" applyProtection="1">
      <alignment horizontal="center" vertical="center" shrinkToFit="1"/>
      <protection locked="0"/>
    </xf>
    <xf numFmtId="0" fontId="0" fillId="0" borderId="0" xfId="0"/>
    <xf numFmtId="0" fontId="0" fillId="0" borderId="0" xfId="0" applyFill="1"/>
    <xf numFmtId="164" fontId="0" fillId="0" borderId="1" xfId="0" applyNumberFormat="1" applyFill="1" applyBorder="1" applyAlignment="1" applyProtection="1">
      <alignment horizontal="center" vertical="center" shrinkToFit="1"/>
      <protection locked="0"/>
    </xf>
    <xf numFmtId="164" fontId="0" fillId="0" borderId="13" xfId="0" applyNumberFormat="1" applyFill="1" applyBorder="1" applyAlignment="1" applyProtection="1">
      <alignment horizontal="center" vertical="center" shrinkToFit="1"/>
      <protection locked="0"/>
    </xf>
    <xf numFmtId="0" fontId="0" fillId="0" borderId="0" xfId="0"/>
    <xf numFmtId="0" fontId="0" fillId="0" borderId="0" xfId="0" applyFill="1"/>
    <xf numFmtId="164" fontId="0" fillId="0" borderId="1" xfId="0" applyNumberFormat="1" applyFill="1" applyBorder="1" applyAlignment="1" applyProtection="1">
      <alignment horizontal="center" vertical="center" shrinkToFit="1"/>
      <protection locked="0"/>
    </xf>
    <xf numFmtId="164" fontId="0" fillId="0" borderId="13" xfId="0" applyNumberFormat="1" applyFill="1" applyBorder="1" applyAlignment="1" applyProtection="1">
      <alignment horizontal="center" vertical="center" shrinkToFit="1"/>
      <protection locked="0"/>
    </xf>
    <xf numFmtId="164" fontId="1" fillId="4" borderId="17" xfId="0" applyNumberFormat="1" applyFont="1" applyFill="1" applyBorder="1" applyAlignment="1" applyProtection="1">
      <alignment horizontal="center" wrapText="1"/>
    </xf>
    <xf numFmtId="164" fontId="1" fillId="18" borderId="19" xfId="0" applyNumberFormat="1" applyFont="1" applyFill="1" applyBorder="1" applyAlignment="1" applyProtection="1">
      <alignment horizontal="center" wrapText="1"/>
    </xf>
    <xf numFmtId="164" fontId="1" fillId="4" borderId="18" xfId="0" applyNumberFormat="1" applyFont="1" applyFill="1" applyBorder="1" applyAlignment="1" applyProtection="1">
      <alignment horizontal="center" wrapText="1"/>
    </xf>
    <xf numFmtId="0" fontId="0" fillId="0" borderId="0" xfId="0"/>
    <xf numFmtId="0" fontId="0" fillId="0" borderId="0" xfId="0" applyFont="1" applyFill="1" applyBorder="1"/>
    <xf numFmtId="0" fontId="8" fillId="0" borderId="16" xfId="0" applyFont="1" applyFill="1" applyBorder="1" applyAlignment="1" applyProtection="1">
      <alignment horizontal="left" vertical="center"/>
      <protection locked="0"/>
    </xf>
    <xf numFmtId="0" fontId="9" fillId="0" borderId="16" xfId="0" applyFont="1" applyBorder="1" applyProtection="1">
      <protection locked="0"/>
    </xf>
    <xf numFmtId="0" fontId="6" fillId="0" borderId="38" xfId="0" applyFont="1" applyFill="1" applyBorder="1" applyAlignment="1" applyProtection="1">
      <alignment shrinkToFit="1"/>
      <protection locked="0"/>
    </xf>
    <xf numFmtId="0" fontId="6" fillId="0" borderId="58" xfId="0" applyFont="1" applyFill="1" applyBorder="1" applyAlignment="1" applyProtection="1">
      <alignment shrinkToFit="1"/>
      <protection locked="0"/>
    </xf>
    <xf numFmtId="0" fontId="6" fillId="0" borderId="5" xfId="0" applyFont="1" applyFill="1" applyBorder="1" applyAlignment="1" applyProtection="1">
      <alignment shrinkToFit="1"/>
      <protection locked="0"/>
    </xf>
    <xf numFmtId="0" fontId="6" fillId="0" borderId="1" xfId="0" applyFont="1" applyFill="1" applyBorder="1" applyAlignment="1" applyProtection="1">
      <alignment shrinkToFit="1"/>
      <protection locked="0"/>
    </xf>
    <xf numFmtId="0" fontId="6" fillId="0" borderId="13" xfId="0" applyFont="1" applyFill="1" applyBorder="1" applyAlignment="1" applyProtection="1">
      <alignment shrinkToFit="1"/>
      <protection locked="0"/>
    </xf>
    <xf numFmtId="0" fontId="6" fillId="0" borderId="14" xfId="0" applyFont="1" applyFill="1" applyBorder="1" applyAlignment="1" applyProtection="1">
      <alignment shrinkToFit="1"/>
      <protection locked="0"/>
    </xf>
    <xf numFmtId="0" fontId="6" fillId="0" borderId="2" xfId="0" applyFont="1" applyFill="1" applyBorder="1" applyAlignment="1" applyProtection="1">
      <alignment shrinkToFit="1"/>
      <protection locked="0"/>
    </xf>
    <xf numFmtId="0" fontId="6" fillId="0" borderId="46" xfId="0" applyFont="1" applyFill="1" applyBorder="1" applyAlignment="1" applyProtection="1">
      <alignment shrinkToFit="1"/>
      <protection locked="0"/>
    </xf>
    <xf numFmtId="164" fontId="1" fillId="4" borderId="17" xfId="0" applyNumberFormat="1" applyFont="1" applyFill="1" applyBorder="1" applyAlignment="1" applyProtection="1">
      <alignment horizontal="center" wrapText="1"/>
    </xf>
    <xf numFmtId="164" fontId="1" fillId="18" borderId="19" xfId="0" applyNumberFormat="1" applyFont="1" applyFill="1" applyBorder="1" applyAlignment="1" applyProtection="1">
      <alignment horizontal="center" wrapText="1"/>
    </xf>
    <xf numFmtId="164" fontId="1" fillId="4" borderId="18" xfId="0" applyNumberFormat="1" applyFont="1" applyFill="1" applyBorder="1" applyAlignment="1" applyProtection="1">
      <alignment horizontal="center" wrapText="1"/>
    </xf>
    <xf numFmtId="0" fontId="0" fillId="0" borderId="0" xfId="0" applyFill="1" applyBorder="1" applyProtection="1"/>
    <xf numFmtId="0" fontId="0" fillId="0" borderId="0" xfId="0" applyBorder="1" applyProtection="1"/>
    <xf numFmtId="0" fontId="0" fillId="0" borderId="26" xfId="0" applyBorder="1" applyProtection="1"/>
    <xf numFmtId="0" fontId="8" fillId="0" borderId="16"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5" fillId="0" borderId="0" xfId="0" applyFont="1" applyFill="1" applyBorder="1" applyProtection="1"/>
    <xf numFmtId="0" fontId="0" fillId="0" borderId="26" xfId="0" applyFill="1" applyBorder="1" applyProtection="1"/>
    <xf numFmtId="0" fontId="8" fillId="0" borderId="16"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9" fillId="0" borderId="0" xfId="0" applyFont="1" applyBorder="1" applyProtection="1"/>
    <xf numFmtId="0" fontId="1" fillId="0" borderId="0" xfId="0" applyFont="1" applyBorder="1" applyProtection="1"/>
    <xf numFmtId="49" fontId="4" fillId="0" borderId="0" xfId="0" applyNumberFormat="1" applyFont="1" applyBorder="1" applyAlignment="1" applyProtection="1">
      <alignment horizontal="center" vertical="center" wrapText="1"/>
    </xf>
    <xf numFmtId="49" fontId="4" fillId="0" borderId="0" xfId="0" applyNumberFormat="1" applyFont="1" applyBorder="1" applyAlignment="1" applyProtection="1">
      <alignment vertical="center" wrapText="1"/>
    </xf>
    <xf numFmtId="2" fontId="6" fillId="0" borderId="0" xfId="0" applyNumberFormat="1" applyFont="1" applyBorder="1" applyAlignment="1" applyProtection="1"/>
    <xf numFmtId="0" fontId="0" fillId="0" borderId="16" xfId="0" applyBorder="1" applyProtection="1"/>
    <xf numFmtId="0" fontId="6" fillId="0" borderId="16" xfId="0" applyFont="1" applyFill="1" applyBorder="1" applyAlignment="1" applyProtection="1">
      <alignment horizontal="left" vertical="top"/>
    </xf>
    <xf numFmtId="49" fontId="6" fillId="0" borderId="0" xfId="0" applyNumberFormat="1" applyFont="1" applyBorder="1" applyAlignment="1" applyProtection="1"/>
    <xf numFmtId="49" fontId="6" fillId="0" borderId="0" xfId="0" applyNumberFormat="1" applyFont="1" applyBorder="1" applyAlignment="1" applyProtection="1">
      <alignment vertical="top"/>
    </xf>
    <xf numFmtId="49" fontId="5" fillId="0" borderId="0" xfId="0" applyNumberFormat="1" applyFont="1" applyFill="1" applyBorder="1" applyAlignment="1" applyProtection="1">
      <alignment vertical="top"/>
    </xf>
    <xf numFmtId="49" fontId="6" fillId="0" borderId="50" xfId="0" applyNumberFormat="1" applyFont="1" applyFill="1" applyBorder="1" applyAlignment="1">
      <alignment shrinkToFit="1"/>
    </xf>
    <xf numFmtId="164" fontId="6" fillId="0" borderId="14" xfId="0" applyNumberFormat="1" applyFont="1" applyFill="1" applyBorder="1" applyAlignment="1">
      <alignment shrinkToFit="1"/>
    </xf>
    <xf numFmtId="164" fontId="6" fillId="0" borderId="2" xfId="0" applyNumberFormat="1" applyFont="1" applyFill="1" applyBorder="1" applyAlignment="1">
      <alignment shrinkToFit="1"/>
    </xf>
    <xf numFmtId="164" fontId="6" fillId="0" borderId="15" xfId="0" applyNumberFormat="1" applyFont="1" applyFill="1" applyBorder="1" applyAlignment="1">
      <alignment shrinkToFit="1"/>
    </xf>
    <xf numFmtId="0" fontId="0" fillId="0" borderId="1"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9" xfId="0" applyBorder="1" applyProtection="1">
      <protection locked="0"/>
    </xf>
    <xf numFmtId="0" fontId="7" fillId="0" borderId="6" xfId="0" applyFont="1" applyBorder="1" applyAlignment="1" applyProtection="1">
      <alignment horizontal="center" vertical="center" wrapText="1"/>
      <protection locked="0"/>
    </xf>
    <xf numFmtId="0" fontId="1" fillId="16" borderId="1" xfId="0" applyFont="1" applyFill="1" applyBorder="1" applyAlignment="1" applyProtection="1">
      <alignment horizontal="center" vertical="center" wrapText="1"/>
    </xf>
    <xf numFmtId="164" fontId="1" fillId="16" borderId="1" xfId="0" applyNumberFormat="1" applyFont="1" applyFill="1" applyBorder="1" applyAlignment="1" applyProtection="1">
      <alignment horizontal="center" vertical="center"/>
    </xf>
    <xf numFmtId="164" fontId="1" fillId="5" borderId="1" xfId="0" applyNumberFormat="1" applyFont="1" applyFill="1" applyBorder="1" applyAlignment="1" applyProtection="1">
      <alignment horizontal="center" vertical="center"/>
    </xf>
    <xf numFmtId="0" fontId="1" fillId="5" borderId="8" xfId="0" applyFont="1" applyFill="1" applyBorder="1" applyAlignment="1" applyProtection="1">
      <alignment horizontal="center" vertical="center"/>
    </xf>
    <xf numFmtId="2" fontId="4" fillId="4" borderId="8" xfId="0" applyNumberFormat="1" applyFont="1" applyFill="1" applyBorder="1" applyAlignment="1" applyProtection="1">
      <alignment horizontal="center"/>
    </xf>
    <xf numFmtId="0" fontId="10" fillId="17" borderId="23" xfId="0" applyFont="1" applyFill="1" applyBorder="1" applyAlignment="1" applyProtection="1">
      <alignment horizontal="center"/>
    </xf>
    <xf numFmtId="0" fontId="10" fillId="17" borderId="24" xfId="0" applyFont="1" applyFill="1" applyBorder="1" applyAlignment="1" applyProtection="1">
      <alignment horizontal="center"/>
    </xf>
    <xf numFmtId="0" fontId="10" fillId="17" borderId="25" xfId="0" applyFont="1" applyFill="1" applyBorder="1" applyAlignment="1" applyProtection="1">
      <alignment horizontal="center"/>
    </xf>
    <xf numFmtId="0" fontId="10" fillId="17" borderId="16" xfId="0" applyFont="1" applyFill="1" applyBorder="1" applyAlignment="1" applyProtection="1">
      <alignment horizontal="center"/>
    </xf>
    <xf numFmtId="0" fontId="10" fillId="17" borderId="0" xfId="0" applyFont="1" applyFill="1" applyBorder="1" applyAlignment="1" applyProtection="1">
      <alignment horizontal="center"/>
    </xf>
    <xf numFmtId="0" fontId="10" fillId="17" borderId="26" xfId="0" applyFont="1" applyFill="1" applyBorder="1" applyAlignment="1" applyProtection="1">
      <alignment horizontal="center"/>
    </xf>
    <xf numFmtId="0" fontId="1" fillId="0" borderId="3" xfId="0" applyFont="1" applyBorder="1" applyAlignment="1">
      <alignment horizontal="center"/>
    </xf>
    <xf numFmtId="0" fontId="1" fillId="0" borderId="21" xfId="0" applyFont="1" applyBorder="1" applyAlignment="1">
      <alignment horizontal="center"/>
    </xf>
    <xf numFmtId="0" fontId="1" fillId="4" borderId="28" xfId="0" applyFont="1" applyFill="1" applyBorder="1" applyAlignment="1">
      <alignment horizontal="center" vertical="center"/>
    </xf>
    <xf numFmtId="0" fontId="1" fillId="4" borderId="22" xfId="0" applyFont="1" applyFill="1" applyBorder="1" applyAlignment="1">
      <alignment horizontal="center" vertical="center"/>
    </xf>
    <xf numFmtId="0" fontId="4" fillId="4" borderId="30" xfId="0" applyFont="1" applyFill="1" applyBorder="1" applyAlignment="1">
      <alignment horizontal="center"/>
    </xf>
    <xf numFmtId="0" fontId="4" fillId="4" borderId="27" xfId="0" applyFont="1" applyFill="1" applyBorder="1" applyAlignment="1">
      <alignment horizontal="center"/>
    </xf>
    <xf numFmtId="0" fontId="1" fillId="0" borderId="0" xfId="0" applyFont="1" applyAlignment="1">
      <alignment horizontal="center" vertical="top" wrapText="1"/>
    </xf>
    <xf numFmtId="0" fontId="3" fillId="21" borderId="23" xfId="0" applyFont="1" applyFill="1" applyBorder="1" applyAlignment="1">
      <alignment horizontal="center" vertical="center"/>
    </xf>
    <xf numFmtId="0" fontId="3" fillId="21" borderId="24" xfId="0" applyFont="1" applyFill="1" applyBorder="1" applyAlignment="1">
      <alignment horizontal="center" vertical="center"/>
    </xf>
    <xf numFmtId="0" fontId="3" fillId="21" borderId="25" xfId="0" applyFont="1" applyFill="1" applyBorder="1" applyAlignment="1">
      <alignment horizontal="center" vertical="center"/>
    </xf>
    <xf numFmtId="0" fontId="1" fillId="0" borderId="28" xfId="0" applyFont="1" applyBorder="1" applyAlignment="1">
      <alignment horizontal="center" vertical="center"/>
    </xf>
    <xf numFmtId="0" fontId="1" fillId="0" borderId="22" xfId="0" applyFont="1" applyBorder="1" applyAlignment="1">
      <alignment horizontal="center" vertical="center"/>
    </xf>
    <xf numFmtId="0" fontId="1" fillId="3" borderId="28"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27" xfId="0" applyFont="1" applyFill="1" applyBorder="1" applyAlignment="1">
      <alignment horizontal="center" vertical="center"/>
    </xf>
    <xf numFmtId="49" fontId="2" fillId="2" borderId="3" xfId="0" applyNumberFormat="1" applyFont="1" applyFill="1" applyBorder="1" applyAlignment="1">
      <alignment horizontal="center"/>
    </xf>
    <xf numFmtId="49" fontId="2" fillId="2" borderId="4" xfId="0" applyNumberFormat="1" applyFont="1" applyFill="1" applyBorder="1" applyAlignment="1">
      <alignment horizontal="center"/>
    </xf>
    <xf numFmtId="49" fontId="2" fillId="2" borderId="60" xfId="0" applyNumberFormat="1" applyFont="1" applyFill="1" applyBorder="1" applyAlignment="1">
      <alignment horizontal="center"/>
    </xf>
    <xf numFmtId="0" fontId="3" fillId="7" borderId="23"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5" xfId="0" applyFont="1" applyFill="1" applyBorder="1" applyAlignment="1">
      <alignment horizontal="center" vertical="center"/>
    </xf>
    <xf numFmtId="49" fontId="2" fillId="2" borderId="12" xfId="0" applyNumberFormat="1" applyFont="1" applyFill="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0" fontId="4" fillId="0" borderId="3" xfId="0" applyNumberFormat="1" applyFont="1" applyFill="1" applyBorder="1" applyAlignment="1">
      <alignment horizontal="center" shrinkToFit="1"/>
    </xf>
    <xf numFmtId="0" fontId="4" fillId="0" borderId="4" xfId="0" applyNumberFormat="1" applyFont="1" applyFill="1" applyBorder="1" applyAlignment="1">
      <alignment horizontal="center" shrinkToFit="1"/>
    </xf>
    <xf numFmtId="164" fontId="4" fillId="0" borderId="23" xfId="0" applyNumberFormat="1" applyFont="1" applyFill="1" applyBorder="1" applyAlignment="1" applyProtection="1">
      <alignment horizontal="left" vertical="top" wrapText="1"/>
      <protection locked="0"/>
    </xf>
    <xf numFmtId="164" fontId="4" fillId="0" borderId="24" xfId="0" applyNumberFormat="1" applyFont="1" applyFill="1" applyBorder="1" applyAlignment="1" applyProtection="1">
      <alignment horizontal="left" vertical="top" wrapText="1"/>
      <protection locked="0"/>
    </xf>
    <xf numFmtId="164" fontId="4" fillId="0" borderId="25" xfId="0" applyNumberFormat="1" applyFont="1" applyFill="1" applyBorder="1" applyAlignment="1" applyProtection="1">
      <alignment horizontal="left" vertical="top" wrapText="1"/>
      <protection locked="0"/>
    </xf>
    <xf numFmtId="164" fontId="4" fillId="0" borderId="16" xfId="0" applyNumberFormat="1" applyFont="1" applyFill="1" applyBorder="1" applyAlignment="1" applyProtection="1">
      <alignment horizontal="left" vertical="top" wrapText="1"/>
      <protection locked="0"/>
    </xf>
    <xf numFmtId="164" fontId="4" fillId="0" borderId="0" xfId="0" applyNumberFormat="1" applyFont="1" applyFill="1" applyBorder="1" applyAlignment="1" applyProtection="1">
      <alignment horizontal="left" vertical="top" wrapText="1"/>
      <protection locked="0"/>
    </xf>
    <xf numFmtId="164" fontId="4" fillId="0" borderId="26" xfId="0" applyNumberFormat="1" applyFont="1" applyFill="1" applyBorder="1" applyAlignment="1" applyProtection="1">
      <alignment horizontal="left" vertical="top" wrapText="1"/>
      <protection locked="0"/>
    </xf>
    <xf numFmtId="164" fontId="4" fillId="0" borderId="56" xfId="0" applyNumberFormat="1" applyFont="1" applyFill="1" applyBorder="1" applyAlignment="1" applyProtection="1">
      <alignment horizontal="left" vertical="top" wrapText="1"/>
      <protection locked="0"/>
    </xf>
    <xf numFmtId="164" fontId="4" fillId="0" borderId="42" xfId="0" applyNumberFormat="1" applyFont="1" applyFill="1" applyBorder="1" applyAlignment="1" applyProtection="1">
      <alignment horizontal="left" vertical="top" wrapText="1"/>
      <protection locked="0"/>
    </xf>
    <xf numFmtId="164" fontId="4" fillId="0" borderId="57" xfId="0" applyNumberFormat="1" applyFont="1" applyFill="1" applyBorder="1" applyAlignment="1" applyProtection="1">
      <alignment horizontal="left" vertical="top" wrapText="1"/>
      <protection locked="0"/>
    </xf>
    <xf numFmtId="0" fontId="4" fillId="0" borderId="28" xfId="0" applyNumberFormat="1" applyFont="1" applyFill="1" applyBorder="1" applyAlignment="1">
      <alignment horizontal="center" shrinkToFit="1"/>
    </xf>
    <xf numFmtId="0" fontId="4" fillId="0" borderId="29" xfId="0" applyNumberFormat="1" applyFont="1" applyFill="1" applyBorder="1" applyAlignment="1">
      <alignment horizontal="center" shrinkToFit="1"/>
    </xf>
    <xf numFmtId="0" fontId="4" fillId="0" borderId="30" xfId="0" applyNumberFormat="1" applyFont="1" applyFill="1" applyBorder="1" applyAlignment="1">
      <alignment horizontal="center" shrinkToFit="1"/>
    </xf>
    <xf numFmtId="0" fontId="4" fillId="0" borderId="31" xfId="0" applyNumberFormat="1" applyFont="1" applyFill="1" applyBorder="1" applyAlignment="1">
      <alignment horizontal="center" shrinkToFit="1"/>
    </xf>
    <xf numFmtId="164" fontId="6" fillId="0" borderId="29" xfId="0" applyNumberFormat="1" applyFont="1" applyFill="1" applyBorder="1" applyAlignment="1" applyProtection="1">
      <alignment horizontal="center" wrapText="1"/>
      <protection locked="0"/>
    </xf>
    <xf numFmtId="164" fontId="6" fillId="0" borderId="40" xfId="0" applyNumberFormat="1" applyFont="1" applyFill="1" applyBorder="1" applyAlignment="1" applyProtection="1">
      <alignment horizontal="center" wrapText="1"/>
      <protection locked="0"/>
    </xf>
    <xf numFmtId="164" fontId="6" fillId="0" borderId="28" xfId="0" applyNumberFormat="1" applyFont="1" applyFill="1" applyBorder="1" applyAlignment="1" applyProtection="1">
      <alignment horizontal="center" wrapText="1"/>
      <protection locked="0"/>
    </xf>
    <xf numFmtId="0" fontId="6" fillId="0" borderId="29" xfId="0" applyFont="1" applyFill="1" applyBorder="1" applyAlignment="1" applyProtection="1">
      <alignment horizontal="center" shrinkToFit="1"/>
      <protection locked="0"/>
    </xf>
    <xf numFmtId="0" fontId="6" fillId="0" borderId="40" xfId="0" applyFont="1" applyFill="1" applyBorder="1" applyAlignment="1" applyProtection="1">
      <alignment horizontal="center" shrinkToFit="1"/>
      <protection locked="0"/>
    </xf>
    <xf numFmtId="164" fontId="6" fillId="0" borderId="50" xfId="0" applyNumberFormat="1" applyFont="1" applyFill="1" applyBorder="1" applyAlignment="1" applyProtection="1">
      <alignment horizontal="center" wrapText="1"/>
      <protection locked="0"/>
    </xf>
    <xf numFmtId="164" fontId="6" fillId="0" borderId="51" xfId="0" applyNumberFormat="1" applyFont="1" applyFill="1" applyBorder="1" applyAlignment="1" applyProtection="1">
      <alignment horizontal="center" wrapText="1"/>
      <protection locked="0"/>
    </xf>
    <xf numFmtId="164" fontId="6" fillId="0" borderId="54" xfId="0" applyNumberFormat="1" applyFont="1" applyFill="1" applyBorder="1" applyAlignment="1" applyProtection="1">
      <alignment horizontal="center" wrapText="1"/>
      <protection locked="0"/>
    </xf>
    <xf numFmtId="0" fontId="6" fillId="0" borderId="50" xfId="0" applyFont="1" applyFill="1" applyBorder="1" applyAlignment="1" applyProtection="1">
      <alignment horizontal="center" shrinkToFit="1"/>
      <protection locked="0"/>
    </xf>
    <xf numFmtId="0" fontId="6" fillId="0" borderId="51" xfId="0" applyFont="1" applyFill="1" applyBorder="1" applyAlignment="1" applyProtection="1">
      <alignment horizontal="center" shrinkToFit="1"/>
      <protection locked="0"/>
    </xf>
    <xf numFmtId="0" fontId="6" fillId="0" borderId="22" xfId="0" applyFont="1" applyFill="1" applyBorder="1" applyAlignment="1" applyProtection="1">
      <alignment horizontal="center" shrinkToFit="1"/>
      <protection locked="0"/>
    </xf>
    <xf numFmtId="0" fontId="6" fillId="0" borderId="1" xfId="0" applyFont="1" applyFill="1" applyBorder="1" applyAlignment="1" applyProtection="1">
      <alignment horizontal="center" shrinkToFit="1"/>
      <protection locked="0"/>
    </xf>
    <xf numFmtId="0" fontId="6" fillId="0" borderId="6" xfId="0" applyFont="1" applyFill="1" applyBorder="1" applyAlignment="1" applyProtection="1">
      <alignment horizontal="center" shrinkToFit="1"/>
      <protection locked="0"/>
    </xf>
    <xf numFmtId="49" fontId="4" fillId="0" borderId="12" xfId="0" applyNumberFormat="1" applyFont="1" applyFill="1" applyBorder="1" applyAlignment="1">
      <alignment horizontal="center" vertical="center" textRotation="90" wrapText="1"/>
    </xf>
    <xf numFmtId="49" fontId="4" fillId="0" borderId="10" xfId="0" applyNumberFormat="1" applyFont="1" applyFill="1" applyBorder="1" applyAlignment="1">
      <alignment horizontal="center" vertical="center" textRotation="90" wrapText="1"/>
    </xf>
    <xf numFmtId="49" fontId="4" fillId="0" borderId="11" xfId="0" applyNumberFormat="1" applyFont="1" applyFill="1" applyBorder="1" applyAlignment="1">
      <alignment horizontal="center" vertical="center" textRotation="90" wrapText="1"/>
    </xf>
    <xf numFmtId="49" fontId="4" fillId="0" borderId="5" xfId="0" applyNumberFormat="1" applyFont="1" applyFill="1" applyBorder="1" applyAlignment="1">
      <alignment horizontal="center" vertical="center" textRotation="90" wrapText="1"/>
    </xf>
    <xf numFmtId="49" fontId="4" fillId="0" borderId="1" xfId="0" applyNumberFormat="1" applyFont="1" applyFill="1" applyBorder="1" applyAlignment="1">
      <alignment horizontal="center" vertical="center" textRotation="90" wrapText="1"/>
    </xf>
    <xf numFmtId="49" fontId="4" fillId="0" borderId="6" xfId="0" applyNumberFormat="1" applyFont="1" applyFill="1" applyBorder="1" applyAlignment="1">
      <alignment horizontal="center" vertical="center" textRotation="90" wrapText="1"/>
    </xf>
    <xf numFmtId="49" fontId="4" fillId="0" borderId="21"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37" xfId="0" applyNumberFormat="1" applyFont="1" applyFill="1" applyBorder="1" applyAlignment="1" applyProtection="1">
      <alignment horizontal="center" vertical="center" wrapText="1"/>
    </xf>
    <xf numFmtId="49" fontId="4" fillId="0" borderId="38" xfId="0" applyNumberFormat="1" applyFont="1" applyFill="1" applyBorder="1" applyAlignment="1" applyProtection="1">
      <alignment horizontal="center" vertical="center" wrapText="1"/>
    </xf>
    <xf numFmtId="49" fontId="4" fillId="0" borderId="37" xfId="0" applyNumberFormat="1" applyFont="1" applyFill="1" applyBorder="1" applyAlignment="1">
      <alignment horizontal="center" vertical="center" textRotation="90" wrapText="1"/>
    </xf>
    <xf numFmtId="49" fontId="4" fillId="0" borderId="38" xfId="0" applyNumberFormat="1" applyFont="1" applyFill="1" applyBorder="1" applyAlignment="1">
      <alignment horizontal="center" vertical="center" textRotation="90" wrapText="1"/>
    </xf>
    <xf numFmtId="49" fontId="4" fillId="0" borderId="24" xfId="0" applyNumberFormat="1" applyFont="1" applyFill="1" applyBorder="1" applyAlignment="1">
      <alignment horizontal="center" vertical="center" textRotation="90" wrapText="1"/>
    </xf>
    <xf numFmtId="49" fontId="4" fillId="0" borderId="39" xfId="0" applyNumberFormat="1" applyFont="1" applyFill="1" applyBorder="1" applyAlignment="1">
      <alignment horizontal="center" vertical="center" textRotation="90" wrapText="1"/>
    </xf>
    <xf numFmtId="49" fontId="4" fillId="0" borderId="12"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0" fontId="4" fillId="0" borderId="12" xfId="0" applyFont="1" applyFill="1" applyBorder="1" applyAlignment="1">
      <alignment horizontal="center"/>
    </xf>
    <xf numFmtId="0" fontId="4" fillId="0" borderId="10" xfId="0" applyFont="1" applyFill="1" applyBorder="1" applyAlignment="1">
      <alignment horizontal="center"/>
    </xf>
    <xf numFmtId="0" fontId="4" fillId="0" borderId="11" xfId="0" applyFont="1" applyFill="1" applyBorder="1" applyAlignment="1">
      <alignment horizontal="center"/>
    </xf>
    <xf numFmtId="49" fontId="4" fillId="0" borderId="21" xfId="0" applyNumberFormat="1" applyFont="1" applyFill="1" applyBorder="1" applyAlignment="1">
      <alignment horizontal="center" vertical="center" textRotation="90" wrapText="1"/>
    </xf>
    <xf numFmtId="49" fontId="4" fillId="0" borderId="55" xfId="0" applyNumberFormat="1" applyFont="1" applyFill="1" applyBorder="1" applyAlignment="1">
      <alignment horizontal="center" vertical="center" textRotation="90" wrapText="1"/>
    </xf>
    <xf numFmtId="49" fontId="4" fillId="0" borderId="22" xfId="0" applyNumberFormat="1" applyFont="1" applyFill="1" applyBorder="1" applyAlignment="1">
      <alignment horizontal="center" vertical="center" textRotation="90" wrapText="1"/>
    </xf>
    <xf numFmtId="49" fontId="4" fillId="0" borderId="13" xfId="0" applyNumberFormat="1" applyFont="1" applyFill="1" applyBorder="1" applyAlignment="1">
      <alignment horizontal="center" vertical="center" textRotation="90" wrapText="1"/>
    </xf>
    <xf numFmtId="0" fontId="1" fillId="0" borderId="13" xfId="0" applyFont="1" applyBorder="1" applyAlignment="1" applyProtection="1">
      <alignment horizontal="center" wrapText="1"/>
      <protection locked="0"/>
    </xf>
    <xf numFmtId="0" fontId="1" fillId="0" borderId="22" xfId="0" applyFont="1" applyBorder="1" applyAlignment="1" applyProtection="1">
      <alignment horizontal="center" wrapText="1"/>
      <protection locked="0"/>
    </xf>
    <xf numFmtId="0" fontId="1" fillId="0" borderId="40" xfId="0" applyFont="1" applyBorder="1" applyAlignment="1" applyProtection="1">
      <alignment horizontal="center" wrapText="1"/>
      <protection locked="0"/>
    </xf>
    <xf numFmtId="0" fontId="4" fillId="0" borderId="7" xfId="0" applyFont="1" applyFill="1" applyBorder="1" applyAlignment="1" applyProtection="1">
      <alignment horizontal="center" vertical="top" wrapText="1"/>
    </xf>
    <xf numFmtId="0" fontId="4" fillId="0" borderId="8" xfId="0" applyFont="1" applyFill="1" applyBorder="1" applyAlignment="1" applyProtection="1">
      <alignment horizontal="center" vertical="top" wrapText="1"/>
    </xf>
    <xf numFmtId="2" fontId="6" fillId="0" borderId="8" xfId="0" applyNumberFormat="1" applyFont="1" applyBorder="1" applyAlignment="1" applyProtection="1">
      <alignment horizontal="center" wrapText="1"/>
      <protection locked="0"/>
    </xf>
    <xf numFmtId="0" fontId="6" fillId="0" borderId="8" xfId="0" applyFont="1" applyFill="1" applyBorder="1" applyAlignment="1" applyProtection="1">
      <alignment horizontal="center" vertical="top" wrapText="1"/>
      <protection locked="0"/>
    </xf>
    <xf numFmtId="0" fontId="6" fillId="0" borderId="9" xfId="0" applyFont="1" applyFill="1" applyBorder="1" applyAlignment="1" applyProtection="1">
      <alignment horizontal="center" vertical="top" wrapText="1"/>
      <protection locked="0"/>
    </xf>
    <xf numFmtId="2" fontId="4" fillId="0" borderId="7" xfId="0" applyNumberFormat="1" applyFont="1" applyBorder="1" applyAlignment="1" applyProtection="1">
      <alignment horizontal="center" wrapText="1"/>
    </xf>
    <xf numFmtId="2" fontId="4" fillId="0" borderId="8" xfId="0" applyNumberFormat="1" applyFont="1" applyBorder="1" applyAlignment="1" applyProtection="1">
      <alignment horizontal="center" wrapText="1"/>
    </xf>
    <xf numFmtId="0" fontId="1" fillId="0" borderId="36" xfId="0" applyFont="1" applyBorder="1" applyAlignment="1" applyProtection="1">
      <alignment horizontal="center" wrapText="1"/>
      <protection locked="0"/>
    </xf>
    <xf numFmtId="0" fontId="1" fillId="0" borderId="27" xfId="0" applyFont="1" applyBorder="1" applyAlignment="1" applyProtection="1">
      <alignment horizontal="center" wrapText="1"/>
      <protection locked="0"/>
    </xf>
    <xf numFmtId="0" fontId="1" fillId="0" borderId="41" xfId="0" applyFont="1" applyBorder="1" applyAlignment="1" applyProtection="1">
      <alignment horizontal="center" wrapText="1"/>
      <protection locked="0"/>
    </xf>
    <xf numFmtId="0" fontId="4" fillId="0" borderId="5"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49" fontId="6" fillId="20" borderId="1" xfId="0" applyNumberFormat="1" applyFont="1" applyFill="1" applyBorder="1" applyAlignment="1" applyProtection="1">
      <alignment horizontal="center" wrapText="1"/>
    </xf>
    <xf numFmtId="49" fontId="6" fillId="20" borderId="8" xfId="0" applyNumberFormat="1" applyFont="1" applyFill="1" applyBorder="1" applyAlignment="1" applyProtection="1">
      <alignment horizontal="center" wrapText="1"/>
    </xf>
    <xf numFmtId="2" fontId="6" fillId="0" borderId="1" xfId="0" applyNumberFormat="1" applyFont="1" applyBorder="1" applyAlignment="1" applyProtection="1">
      <alignment horizontal="center" wrapText="1"/>
      <protection locked="0"/>
    </xf>
    <xf numFmtId="0" fontId="6" fillId="0" borderId="1" xfId="0" applyFont="1" applyFill="1" applyBorder="1" applyAlignment="1" applyProtection="1">
      <alignment horizontal="center" vertical="top" wrapText="1"/>
      <protection locked="0"/>
    </xf>
    <xf numFmtId="0" fontId="6" fillId="0" borderId="6" xfId="0" applyFont="1" applyFill="1" applyBorder="1" applyAlignment="1" applyProtection="1">
      <alignment horizontal="center" vertical="top" wrapText="1"/>
      <protection locked="0"/>
    </xf>
    <xf numFmtId="2" fontId="4" fillId="0" borderId="5" xfId="0" applyNumberFormat="1" applyFont="1" applyBorder="1" applyAlignment="1" applyProtection="1">
      <alignment horizontal="center" wrapText="1"/>
    </xf>
    <xf numFmtId="2" fontId="4" fillId="0" borderId="1" xfId="0" applyNumberFormat="1" applyFont="1" applyBorder="1" applyAlignment="1" applyProtection="1">
      <alignment horizontal="center" wrapText="1"/>
    </xf>
    <xf numFmtId="0" fontId="1" fillId="20" borderId="46" xfId="0" applyFont="1" applyFill="1" applyBorder="1" applyAlignment="1" applyProtection="1">
      <alignment horizontal="center" wrapText="1"/>
    </xf>
    <xf numFmtId="0" fontId="1" fillId="20" borderId="47" xfId="0" applyFont="1" applyFill="1" applyBorder="1" applyAlignment="1" applyProtection="1">
      <alignment horizontal="center" wrapText="1"/>
    </xf>
    <xf numFmtId="0" fontId="1" fillId="20" borderId="48" xfId="0" applyFont="1" applyFill="1" applyBorder="1" applyAlignment="1" applyProtection="1">
      <alignment horizontal="center" wrapText="1"/>
    </xf>
    <xf numFmtId="0" fontId="1" fillId="20" borderId="49" xfId="0" applyFont="1" applyFill="1" applyBorder="1" applyAlignment="1" applyProtection="1">
      <alignment horizontal="center" wrapText="1"/>
    </xf>
    <xf numFmtId="0" fontId="1" fillId="0" borderId="10" xfId="0" applyFont="1" applyBorder="1" applyAlignment="1" applyProtection="1">
      <alignment horizontal="center" wrapText="1"/>
    </xf>
    <xf numFmtId="0" fontId="1" fillId="0" borderId="1" xfId="0" applyFont="1" applyBorder="1" applyAlignment="1" applyProtection="1">
      <alignment horizontal="center" wrapText="1"/>
    </xf>
    <xf numFmtId="0" fontId="1" fillId="0" borderId="11" xfId="0" applyFont="1" applyBorder="1" applyAlignment="1" applyProtection="1">
      <alignment horizontal="center" wrapText="1"/>
    </xf>
    <xf numFmtId="0" fontId="1" fillId="0" borderId="6" xfId="0" applyFont="1" applyBorder="1" applyAlignment="1" applyProtection="1">
      <alignment horizontal="center" wrapText="1"/>
    </xf>
    <xf numFmtId="49" fontId="6" fillId="0" borderId="1" xfId="0" applyNumberFormat="1" applyFont="1" applyBorder="1" applyAlignment="1" applyProtection="1">
      <alignment horizontal="center" wrapText="1"/>
    </xf>
    <xf numFmtId="0" fontId="1" fillId="0" borderId="12" xfId="0" applyFont="1" applyBorder="1" applyAlignment="1" applyProtection="1">
      <alignment horizontal="center"/>
    </xf>
    <xf numFmtId="0" fontId="1" fillId="0" borderId="10" xfId="0" applyFont="1" applyBorder="1" applyAlignment="1" applyProtection="1">
      <alignment horizontal="center"/>
    </xf>
    <xf numFmtId="0" fontId="1" fillId="0" borderId="5" xfId="0" applyFont="1" applyBorder="1" applyAlignment="1" applyProtection="1">
      <alignment horizontal="center"/>
    </xf>
    <xf numFmtId="0" fontId="1" fillId="0" borderId="1" xfId="0" applyFont="1" applyBorder="1" applyAlignment="1" applyProtection="1">
      <alignment horizontal="center"/>
    </xf>
    <xf numFmtId="49" fontId="4" fillId="0" borderId="10"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49" fontId="4" fillId="0" borderId="23" xfId="0" applyNumberFormat="1" applyFont="1" applyBorder="1" applyAlignment="1" applyProtection="1">
      <alignment horizontal="center" vertical="center" wrapText="1"/>
    </xf>
    <xf numFmtId="49" fontId="4" fillId="0" borderId="24" xfId="0" applyNumberFormat="1" applyFont="1" applyBorder="1" applyAlignment="1" applyProtection="1">
      <alignment horizontal="center" vertical="center" wrapText="1"/>
    </xf>
    <xf numFmtId="49" fontId="4" fillId="0" borderId="43" xfId="0" applyNumberFormat="1" applyFont="1" applyBorder="1" applyAlignment="1" applyProtection="1">
      <alignment horizontal="center" vertical="center" wrapText="1"/>
    </xf>
    <xf numFmtId="49" fontId="4" fillId="0" borderId="44" xfId="0" applyNumberFormat="1" applyFont="1" applyBorder="1" applyAlignment="1" applyProtection="1">
      <alignment horizontal="center" vertical="center" wrapText="1"/>
    </xf>
    <xf numFmtId="49" fontId="4" fillId="0" borderId="39" xfId="0" applyNumberFormat="1" applyFont="1" applyBorder="1" applyAlignment="1" applyProtection="1">
      <alignment horizontal="center" vertical="center" wrapText="1"/>
    </xf>
    <xf numFmtId="49" fontId="4" fillId="0" borderId="45" xfId="0" applyNumberFormat="1" applyFont="1" applyBorder="1" applyAlignment="1" applyProtection="1">
      <alignment horizontal="center" vertical="center" wrapText="1"/>
    </xf>
    <xf numFmtId="0" fontId="10" fillId="21" borderId="23" xfId="0" applyFont="1" applyFill="1" applyBorder="1" applyAlignment="1">
      <alignment horizontal="center" vertical="center"/>
    </xf>
    <xf numFmtId="0" fontId="10" fillId="21" borderId="24" xfId="0" applyFont="1" applyFill="1" applyBorder="1" applyAlignment="1">
      <alignment horizontal="center" vertical="center"/>
    </xf>
    <xf numFmtId="0" fontId="10" fillId="21" borderId="25" xfId="0" applyFont="1" applyFill="1" applyBorder="1" applyAlignment="1">
      <alignment horizontal="center" vertical="center"/>
    </xf>
    <xf numFmtId="0" fontId="4" fillId="0" borderId="52"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32" xfId="0" applyFont="1" applyFill="1" applyBorder="1" applyAlignment="1" applyProtection="1">
      <alignment horizontal="center"/>
    </xf>
    <xf numFmtId="0" fontId="4" fillId="0" borderId="33" xfId="0" applyFont="1" applyFill="1" applyBorder="1" applyAlignment="1" applyProtection="1">
      <alignment horizontal="center"/>
    </xf>
    <xf numFmtId="0" fontId="4" fillId="0" borderId="34" xfId="0" applyFont="1" applyFill="1" applyBorder="1" applyAlignment="1" applyProtection="1">
      <alignment horizontal="center"/>
    </xf>
    <xf numFmtId="0" fontId="10" fillId="7" borderId="23" xfId="0" applyFont="1" applyFill="1" applyBorder="1" applyAlignment="1">
      <alignment horizontal="center" vertical="center"/>
    </xf>
    <xf numFmtId="0" fontId="10" fillId="7" borderId="24" xfId="0" applyFont="1" applyFill="1" applyBorder="1" applyAlignment="1">
      <alignment horizontal="center" vertical="center"/>
    </xf>
    <xf numFmtId="0" fontId="10" fillId="7" borderId="25" xfId="0" applyFont="1" applyFill="1" applyBorder="1" applyAlignment="1">
      <alignment horizontal="center" vertical="center"/>
    </xf>
    <xf numFmtId="49" fontId="4" fillId="0" borderId="12" xfId="0" applyNumberFormat="1" applyFont="1" applyFill="1" applyBorder="1" applyAlignment="1" applyProtection="1">
      <alignment horizontal="center" vertical="center" textRotation="90" wrapText="1"/>
    </xf>
    <xf numFmtId="49" fontId="4" fillId="0" borderId="10" xfId="0" applyNumberFormat="1" applyFont="1" applyFill="1" applyBorder="1" applyAlignment="1" applyProtection="1">
      <alignment horizontal="center" vertical="center" textRotation="90" wrapText="1"/>
    </xf>
    <xf numFmtId="49" fontId="4" fillId="0" borderId="11" xfId="0" applyNumberFormat="1" applyFont="1" applyFill="1" applyBorder="1" applyAlignment="1" applyProtection="1">
      <alignment horizontal="center" vertical="center" textRotation="90" wrapText="1"/>
    </xf>
    <xf numFmtId="49" fontId="4" fillId="0" borderId="5" xfId="0" applyNumberFormat="1" applyFont="1" applyFill="1" applyBorder="1" applyAlignment="1" applyProtection="1">
      <alignment horizontal="center" vertical="center" textRotation="90" wrapText="1"/>
    </xf>
    <xf numFmtId="49" fontId="4" fillId="0" borderId="1" xfId="0" applyNumberFormat="1" applyFont="1" applyFill="1" applyBorder="1" applyAlignment="1" applyProtection="1">
      <alignment horizontal="center" vertical="center" textRotation="90" wrapText="1"/>
    </xf>
    <xf numFmtId="49" fontId="4" fillId="0" borderId="6" xfId="0" applyNumberFormat="1" applyFont="1" applyFill="1" applyBorder="1" applyAlignment="1" applyProtection="1">
      <alignment horizontal="center" vertical="center" textRotation="90" wrapText="1"/>
    </xf>
    <xf numFmtId="49" fontId="4" fillId="0" borderId="21" xfId="0" applyNumberFormat="1" applyFont="1" applyFill="1" applyBorder="1" applyAlignment="1" applyProtection="1">
      <alignment horizontal="center" vertical="center" wrapText="1"/>
    </xf>
    <xf numFmtId="49" fontId="4" fillId="0" borderId="11" xfId="0" applyNumberFormat="1" applyFont="1" applyFill="1" applyBorder="1" applyAlignment="1" applyProtection="1">
      <alignment horizontal="center" vertical="center" wrapText="1"/>
    </xf>
    <xf numFmtId="49" fontId="4" fillId="0" borderId="22" xfId="0" applyNumberFormat="1" applyFont="1" applyFill="1" applyBorder="1" applyAlignment="1" applyProtection="1">
      <alignment horizontal="center" vertical="center" wrapText="1"/>
    </xf>
    <xf numFmtId="49" fontId="4" fillId="0" borderId="6" xfId="0" applyNumberFormat="1" applyFont="1" applyFill="1" applyBorder="1" applyAlignment="1" applyProtection="1">
      <alignment horizontal="center" vertical="center" wrapText="1"/>
    </xf>
    <xf numFmtId="49" fontId="4" fillId="0" borderId="21" xfId="0" applyNumberFormat="1" applyFont="1" applyFill="1" applyBorder="1" applyAlignment="1" applyProtection="1">
      <alignment horizontal="center" vertical="center" textRotation="90" wrapText="1"/>
    </xf>
    <xf numFmtId="49" fontId="4" fillId="0" borderId="55" xfId="0" applyNumberFormat="1" applyFont="1" applyFill="1" applyBorder="1" applyAlignment="1" applyProtection="1">
      <alignment horizontal="center" vertical="center" textRotation="90" wrapText="1"/>
    </xf>
    <xf numFmtId="49" fontId="4" fillId="0" borderId="22" xfId="0" applyNumberFormat="1" applyFont="1" applyFill="1" applyBorder="1" applyAlignment="1" applyProtection="1">
      <alignment horizontal="center" vertical="center" textRotation="90" wrapText="1"/>
    </xf>
    <xf numFmtId="49" fontId="4" fillId="0" borderId="13" xfId="0" applyNumberFormat="1" applyFont="1" applyFill="1" applyBorder="1" applyAlignment="1" applyProtection="1">
      <alignment horizontal="center" vertical="center" textRotation="90" wrapText="1"/>
    </xf>
  </cellXfs>
  <cellStyles count="1">
    <cellStyle name="Normal" xfId="0" builtinId="0"/>
  </cellStyles>
  <dxfs count="0"/>
  <tableStyles count="0" defaultTableStyle="TableStyleMedium2" defaultPivotStyle="PivotStyleLight16"/>
  <colors>
    <mruColors>
      <color rgb="FFCC99FF"/>
      <color rgb="FF7F9E40"/>
      <color rgb="FF9BEE72"/>
      <color rgb="FFFFA3FF"/>
      <color rgb="FFFFFF66"/>
      <color rgb="FFD8E4BC"/>
      <color rgb="FFFF603B"/>
      <color rgb="FFC08040"/>
      <color rgb="FF987F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504825</xdr:colOff>
      <xdr:row>52</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0"/>
          <a:ext cx="11477625" cy="10048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Instructions for using Menu Planning Tool</a:t>
          </a:r>
          <a:endParaRPr lang="en-US" sz="1400">
            <a:solidFill>
              <a:schemeClr val="dk1"/>
            </a:solidFill>
            <a:effectLst/>
            <a:latin typeface="+mn-lt"/>
            <a:ea typeface="+mn-ea"/>
            <a:cs typeface="+mn-cs"/>
          </a:endParaRP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How the Tool Works:</a:t>
          </a:r>
          <a:r>
            <a:rPr lang="en-US" sz="1200">
              <a:solidFill>
                <a:schemeClr val="dk1"/>
              </a:solidFill>
              <a:effectLst/>
              <a:latin typeface="+mn-lt"/>
              <a:ea typeface="+mn-ea"/>
              <a:cs typeface="+mn-cs"/>
            </a:rPr>
            <a:t>  </a:t>
          </a:r>
          <a:r>
            <a:rPr lang="en-US" sz="1100">
              <a:solidFill>
                <a:schemeClr val="dk1"/>
              </a:solidFill>
              <a:effectLst/>
              <a:latin typeface="+mn-lt"/>
              <a:ea typeface="+mn-ea"/>
              <a:cs typeface="+mn-cs"/>
            </a:rPr>
            <a:t>The Meal Planning Tool contains formulas to evaluate whether the daily and weekly requirements for all meal components are met.  The Tool is designed to assist with menu planning and will generate a production sheet from the information entered during menu planning.  Look at the tabs at the bottom of the page.  There is a Weekly Menus tab where you will enter all items planned for the week.  Next there are tabs leading to a Menu Planning Tool for each age/grade group.  The correct grade group must be used since the minimum and maximum amounts vary.  Until adequate amounts for each component are entered, No will appear in the “Meets Daily Requirements” or “Meets Weekly Requirements” rows.  The tool does not evaluate whether the nutrient standards for calories, sodium, and saturated fat are met, and cannot evaluate whether the serving size information entered is correct.  The calculations are made based on information entered by the school.  If incorrect information is entered, the results will not be accurate.</a:t>
          </a: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Using the Tool:</a:t>
          </a:r>
          <a:endParaRPr lang="en-US" sz="1200">
            <a:solidFill>
              <a:schemeClr val="dk1"/>
            </a:solidFill>
            <a:effectLst/>
            <a:latin typeface="+mn-lt"/>
            <a:ea typeface="+mn-ea"/>
            <a:cs typeface="+mn-cs"/>
          </a:endParaRPr>
        </a:p>
        <a:p>
          <a:r>
            <a:rPr lang="en-US" sz="1100" b="1">
              <a:solidFill>
                <a:schemeClr val="dk1"/>
              </a:solidFill>
              <a:effectLst/>
              <a:latin typeface="+mn-lt"/>
              <a:ea typeface="+mn-ea"/>
              <a:cs typeface="+mn-cs"/>
            </a:rPr>
            <a:t>1. Enter the menu:</a:t>
          </a:r>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Click on the tab named “Weekly Menus”.  At the top of the page enter the date range this menu is for in the space next to “Menu for the Week of”.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Next, under each day of the week, enter all lunch menu items that are planned for that week, including milk and condiments.  You may want to enter both     the food item and recipe/product number in the spaces.</a:t>
          </a:r>
        </a:p>
        <a:p>
          <a:endParaRPr lang="en-US" sz="800" b="1">
            <a:solidFill>
              <a:schemeClr val="dk1"/>
            </a:solidFill>
            <a:effectLst/>
            <a:latin typeface="+mn-lt"/>
            <a:ea typeface="+mn-ea"/>
            <a:cs typeface="+mn-cs"/>
          </a:endParaRPr>
        </a:p>
        <a:p>
          <a:r>
            <a:rPr lang="en-US" sz="1100" b="1">
              <a:solidFill>
                <a:schemeClr val="dk1"/>
              </a:solidFill>
              <a:effectLst/>
              <a:latin typeface="+mn-lt"/>
              <a:ea typeface="+mn-ea"/>
              <a:cs typeface="+mn-cs"/>
            </a:rPr>
            <a:t>2. Evaluate Menus/Use the Menu Planning Tool:</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at the bottom of the page – “K-8 (combined)” or “9-12”.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The information entered previously for “Week of” and “Menu Item” has been pulled forward to the appropriate days on the Menu Planning Tool pages.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Starting with Monday, enter the serving size/utensil for each of the menu items.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Next, enter the component contributions for each menu item under the appropriate component headings.  For example, if serving a hamburger on a bun that credits for 2 M/MA and 1.5 G/B, enter 2 under the M/MA column and 1.5 under the G/B column across from that menu item.</a:t>
          </a:r>
        </a:p>
        <a:p>
          <a:pPr lvl="1"/>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e)  For grains,</a:t>
          </a:r>
          <a:r>
            <a:rPr lang="en-US" sz="1100" baseline="0">
              <a:solidFill>
                <a:schemeClr val="dk1"/>
              </a:solidFill>
              <a:effectLst/>
              <a:latin typeface="+mn-lt"/>
              <a:ea typeface="+mn-ea"/>
              <a:cs typeface="+mn-cs"/>
            </a:rPr>
            <a:t> enter the total ounce equivalents for each menu item that contributes to the grains component. For each item contributing to the grains component, in the "WGR? Yes or No" column, select yes if the product is whole grain-rich and no if the product is not whole grain-rich.</a:t>
          </a:r>
          <a:endParaRPr lang="en-US" sz="1100">
            <a:solidFill>
              <a:schemeClr val="dk1"/>
            </a:solidFill>
            <a:effectLst/>
            <a:latin typeface="+mn-lt"/>
            <a:ea typeface="+mn-ea"/>
            <a:cs typeface="+mn-cs"/>
          </a:endParaRP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For vegetables, enter the amount that menu item contributes to each vegetable subgroup.  The “Total Veg” column will calculate based on the amounts entered for each subgroup.</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As components are entered, the tool evaluates whether the daily requirements are being met.  In the “Meets Daily Requirements” row, under each component column, a No will appear if the daily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h)  Repeat steps c-g for the rest of the days in the week.</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i)  The Tool adds up the weekly totals as information is entered each day and will evaluate whether or not the weekly requirements have been met.  At the bottom of the page, in the “Meets Weekly Requirements” row, under each component column, a No will appear if the weekly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j)  If there are multiple age/grade groups in your school, repeat steps a-i for each age/grade group being served.</a:t>
          </a:r>
        </a:p>
        <a:p>
          <a:pPr lvl="1"/>
          <a:endParaRPr lang="en-US" sz="800">
            <a:solidFill>
              <a:schemeClr val="dk1"/>
            </a:solidFill>
            <a:effectLst/>
            <a:latin typeface="+mn-lt"/>
            <a:ea typeface="+mn-ea"/>
            <a:cs typeface="+mn-cs"/>
          </a:endParaRPr>
        </a:p>
        <a:p>
          <a:r>
            <a:rPr lang="en-US" sz="1100" b="1">
              <a:solidFill>
                <a:schemeClr val="dk1"/>
              </a:solidFill>
              <a:effectLst/>
              <a:latin typeface="+mn-lt"/>
              <a:ea typeface="+mn-ea"/>
              <a:cs typeface="+mn-cs"/>
            </a:rPr>
            <a:t>3. Generate Production Records:</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 “K-8 (combined) Production Records”, or “9-12 Production Records”.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Menu Items, Serving Size/Utensil, Component Contributions, Daily Lunch Component Totals, and Weekly Lunch Component Totals are all generated from previously entered information.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At the top of each production record, fill in any additional information available prior to production including:</a:t>
          </a:r>
        </a:p>
        <a:p>
          <a:pPr lvl="2"/>
          <a:r>
            <a:rPr lang="en-US" sz="1100">
              <a:solidFill>
                <a:schemeClr val="dk1"/>
              </a:solidFill>
              <a:effectLst/>
              <a:latin typeface="+mn-lt"/>
              <a:ea typeface="+mn-ea"/>
              <a:cs typeface="+mn-cs"/>
            </a:rPr>
            <a:t>- Date</a:t>
          </a:r>
        </a:p>
        <a:p>
          <a:pPr lvl="2"/>
          <a:r>
            <a:rPr lang="en-US" sz="1100">
              <a:solidFill>
                <a:schemeClr val="dk1"/>
              </a:solidFill>
              <a:effectLst/>
              <a:latin typeface="+mn-lt"/>
              <a:ea typeface="+mn-ea"/>
              <a:cs typeface="+mn-cs"/>
            </a:rPr>
            <a:t>- Preparation Site</a:t>
          </a:r>
        </a:p>
        <a:p>
          <a:pPr lvl="2"/>
          <a:r>
            <a:rPr lang="en-US" sz="1100">
              <a:solidFill>
                <a:schemeClr val="dk1"/>
              </a:solidFill>
              <a:effectLst/>
              <a:latin typeface="+mn-lt"/>
              <a:ea typeface="+mn-ea"/>
              <a:cs typeface="+mn-cs"/>
            </a:rPr>
            <a:t>- Does the school participate in offer?  If so, which grades?</a:t>
          </a:r>
        </a:p>
        <a:p>
          <a:pPr lvl="2"/>
          <a:r>
            <a:rPr lang="en-US" sz="1100">
              <a:solidFill>
                <a:schemeClr val="dk1"/>
              </a:solidFill>
              <a:effectLst/>
              <a:latin typeface="+mn-lt"/>
              <a:ea typeface="+mn-ea"/>
              <a:cs typeface="+mn-cs"/>
            </a:rPr>
            <a:t>- Are free seconds available?</a:t>
          </a:r>
        </a:p>
        <a:p>
          <a:pPr lvl="2"/>
          <a:r>
            <a:rPr lang="en-US" sz="1100">
              <a:solidFill>
                <a:schemeClr val="dk1"/>
              </a:solidFill>
              <a:effectLst/>
              <a:latin typeface="+mn-lt"/>
              <a:ea typeface="+mn-ea"/>
              <a:cs typeface="+mn-cs"/>
            </a:rPr>
            <a:t>- How many meals are planned for this age/grade group?</a:t>
          </a:r>
        </a:p>
        <a:p>
          <a:pPr lvl="2"/>
          <a:r>
            <a:rPr lang="en-US" sz="1100">
              <a:solidFill>
                <a:schemeClr val="dk1"/>
              </a:solidFill>
              <a:effectLst/>
              <a:latin typeface="+mn-lt"/>
              <a:ea typeface="+mn-ea"/>
              <a:cs typeface="+mn-cs"/>
            </a:rPr>
            <a:t>- HACCP Process # for each of the menu items planned.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Additional notes to production staff may also be entered on the right hand side of the production record.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e)  Production records are now ready to print.  The Tool is set up to print one day’s production record per page.  This form should be placed in the kitchen to inform production staff which items to prepare, how much to prepare, and the amounts of components each item contributes.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Production staff should then fill in the Temperatures, Amount Prepared, Amount Leftover, Production Notes, and Meals Served columns while preparing the meal and during service.</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After service, the production records should be kept on file for 5 years.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workbookViewId="0">
      <selection activeCell="X9" sqref="X9"/>
    </sheetView>
  </sheetViews>
  <sheetFormatPr defaultColWidth="9.15234375" defaultRowHeight="14.6" x14ac:dyDescent="0.4"/>
  <cols>
    <col min="1" max="16384" width="9.15234375" style="182"/>
  </cols>
  <sheetData/>
  <sheetProtection algorithmName="SHA-512" hashValue="CTRLBLz+uBcYdQDQnxnP03TRxw7EgUcUZi3Ns5BXjEARXjNdgRV8FPKJhS5jnPTbcq1aNYvfcAHhMs5hjBaHQw==" saltValue="icL+sgbq8sEvNm4mIy++HQ==" spinCount="100000" sheet="1" objects="1" scenarios="1" selectLockedCells="1"/>
  <pageMargins left="0.7" right="0.7" top="0.75" bottom="0.75" header="0.3" footer="0.3"/>
  <pageSetup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6"/>
  <sheetViews>
    <sheetView tabSelected="1" zoomScaleNormal="100" workbookViewId="0">
      <selection activeCell="D8" sqref="D8"/>
    </sheetView>
  </sheetViews>
  <sheetFormatPr defaultRowHeight="14.6" x14ac:dyDescent="0.4"/>
  <cols>
    <col min="1" max="7" width="30.69140625" customWidth="1"/>
  </cols>
  <sheetData>
    <row r="1" spans="1:7" ht="15" customHeight="1" x14ac:dyDescent="0.4">
      <c r="A1" s="231" t="s">
        <v>69</v>
      </c>
      <c r="B1" s="232"/>
      <c r="C1" s="232"/>
      <c r="D1" s="232"/>
      <c r="E1" s="232"/>
      <c r="F1" s="232"/>
      <c r="G1" s="233"/>
    </row>
    <row r="2" spans="1:7" ht="15" customHeight="1" x14ac:dyDescent="0.4">
      <c r="A2" s="234"/>
      <c r="B2" s="235"/>
      <c r="C2" s="235"/>
      <c r="D2" s="235"/>
      <c r="E2" s="235"/>
      <c r="F2" s="235"/>
      <c r="G2" s="236"/>
    </row>
    <row r="3" spans="1:7" ht="15" customHeight="1" x14ac:dyDescent="0.55000000000000004">
      <c r="A3" s="154"/>
      <c r="B3" s="155"/>
      <c r="C3" s="155"/>
      <c r="D3" s="155"/>
      <c r="E3" s="155"/>
      <c r="F3" s="198"/>
      <c r="G3" s="199"/>
    </row>
    <row r="4" spans="1:7" ht="30" customHeight="1" x14ac:dyDescent="0.55000000000000004">
      <c r="A4" s="156" t="s">
        <v>38</v>
      </c>
      <c r="B4" s="153"/>
      <c r="C4" s="157"/>
      <c r="D4" s="158"/>
      <c r="E4" s="158"/>
      <c r="F4" s="198"/>
      <c r="G4" s="199"/>
    </row>
    <row r="5" spans="1:7" ht="30" customHeight="1" x14ac:dyDescent="0.45">
      <c r="A5" s="159"/>
      <c r="B5" s="160"/>
      <c r="C5" s="160"/>
      <c r="D5" s="160"/>
      <c r="E5" s="160"/>
      <c r="F5" s="198"/>
      <c r="G5" s="199"/>
    </row>
    <row r="6" spans="1:7" ht="30" customHeight="1" x14ac:dyDescent="0.45">
      <c r="A6" s="161" t="s">
        <v>5</v>
      </c>
      <c r="B6" s="162" t="s">
        <v>6</v>
      </c>
      <c r="C6" s="162" t="s">
        <v>7</v>
      </c>
      <c r="D6" s="162" t="s">
        <v>8</v>
      </c>
      <c r="E6" s="164" t="s">
        <v>9</v>
      </c>
      <c r="F6" s="164" t="s">
        <v>81</v>
      </c>
      <c r="G6" s="163" t="s">
        <v>82</v>
      </c>
    </row>
    <row r="7" spans="1:7" ht="30" customHeight="1" x14ac:dyDescent="0.4">
      <c r="A7" s="146"/>
      <c r="B7" s="149"/>
      <c r="C7" s="149"/>
      <c r="D7" s="149"/>
      <c r="E7" s="149"/>
      <c r="F7" s="145"/>
      <c r="G7" s="225"/>
    </row>
    <row r="8" spans="1:7" ht="30" customHeight="1" x14ac:dyDescent="0.4">
      <c r="A8" s="146"/>
      <c r="B8" s="149"/>
      <c r="C8" s="149"/>
      <c r="D8" s="149"/>
      <c r="E8" s="149"/>
      <c r="F8" s="145"/>
      <c r="G8" s="225"/>
    </row>
    <row r="9" spans="1:7" ht="30" customHeight="1" x14ac:dyDescent="0.4">
      <c r="A9" s="146"/>
      <c r="B9" s="149"/>
      <c r="C9" s="149"/>
      <c r="D9" s="149"/>
      <c r="E9" s="149"/>
      <c r="F9" s="221"/>
      <c r="G9" s="222"/>
    </row>
    <row r="10" spans="1:7" ht="30" customHeight="1" x14ac:dyDescent="0.4">
      <c r="A10" s="146"/>
      <c r="B10" s="149"/>
      <c r="C10" s="149"/>
      <c r="D10" s="149"/>
      <c r="E10" s="149"/>
      <c r="F10" s="221"/>
      <c r="G10" s="222"/>
    </row>
    <row r="11" spans="1:7" ht="30" customHeight="1" x14ac:dyDescent="0.4">
      <c r="A11" s="146"/>
      <c r="B11" s="149"/>
      <c r="C11" s="149"/>
      <c r="D11" s="149"/>
      <c r="E11" s="149"/>
      <c r="F11" s="221"/>
      <c r="G11" s="222"/>
    </row>
    <row r="12" spans="1:7" ht="30" customHeight="1" x14ac:dyDescent="0.4">
      <c r="A12" s="147"/>
      <c r="B12" s="149"/>
      <c r="C12" s="149"/>
      <c r="D12" s="149"/>
      <c r="E12" s="149"/>
      <c r="F12" s="221"/>
      <c r="G12" s="222"/>
    </row>
    <row r="13" spans="1:7" ht="30" customHeight="1" x14ac:dyDescent="0.4">
      <c r="A13" s="147"/>
      <c r="B13" s="149"/>
      <c r="C13" s="149"/>
      <c r="D13" s="149"/>
      <c r="E13" s="165"/>
      <c r="F13" s="221"/>
      <c r="G13" s="222"/>
    </row>
    <row r="14" spans="1:7" ht="30" customHeight="1" x14ac:dyDescent="0.4">
      <c r="A14" s="147"/>
      <c r="B14" s="149"/>
      <c r="C14" s="149"/>
      <c r="D14" s="149"/>
      <c r="E14" s="165"/>
      <c r="F14" s="221"/>
      <c r="G14" s="222"/>
    </row>
    <row r="15" spans="1:7" ht="30" customHeight="1" x14ac:dyDescent="0.4">
      <c r="A15" s="150"/>
      <c r="B15" s="149"/>
      <c r="C15" s="149"/>
      <c r="D15" s="149"/>
      <c r="E15" s="165"/>
      <c r="F15" s="221"/>
      <c r="G15" s="222"/>
    </row>
    <row r="16" spans="1:7" ht="30" customHeight="1" x14ac:dyDescent="0.4">
      <c r="A16" s="147"/>
      <c r="B16" s="149"/>
      <c r="C16" s="149"/>
      <c r="D16" s="149"/>
      <c r="E16" s="165"/>
      <c r="F16" s="221"/>
      <c r="G16" s="222"/>
    </row>
    <row r="17" spans="1:7" ht="30" customHeight="1" x14ac:dyDescent="0.4">
      <c r="A17" s="150"/>
      <c r="B17" s="149"/>
      <c r="C17" s="149"/>
      <c r="D17" s="149"/>
      <c r="E17" s="165"/>
      <c r="F17" s="221"/>
      <c r="G17" s="222"/>
    </row>
    <row r="18" spans="1:7" ht="30" customHeight="1" x14ac:dyDescent="0.4">
      <c r="A18" s="150"/>
      <c r="B18" s="149"/>
      <c r="C18" s="149"/>
      <c r="D18" s="149"/>
      <c r="E18" s="165"/>
      <c r="F18" s="221"/>
      <c r="G18" s="222"/>
    </row>
    <row r="19" spans="1:7" ht="30" customHeight="1" x14ac:dyDescent="0.4">
      <c r="A19" s="151"/>
      <c r="B19" s="145"/>
      <c r="C19" s="145"/>
      <c r="D19" s="145"/>
      <c r="E19" s="166"/>
      <c r="F19" s="221"/>
      <c r="G19" s="222"/>
    </row>
    <row r="20" spans="1:7" ht="30" customHeight="1" x14ac:dyDescent="0.4">
      <c r="A20" s="151"/>
      <c r="B20" s="145"/>
      <c r="C20" s="145"/>
      <c r="D20" s="145"/>
      <c r="E20" s="166"/>
      <c r="F20" s="221"/>
      <c r="G20" s="222"/>
    </row>
    <row r="21" spans="1:7" ht="30" customHeight="1" x14ac:dyDescent="0.4">
      <c r="A21" s="151"/>
      <c r="B21" s="145"/>
      <c r="C21" s="145"/>
      <c r="D21" s="145"/>
      <c r="E21" s="166"/>
      <c r="F21" s="221"/>
      <c r="G21" s="222"/>
    </row>
    <row r="22" spans="1:7" ht="30" customHeight="1" x14ac:dyDescent="0.4">
      <c r="A22" s="151"/>
      <c r="B22" s="145"/>
      <c r="C22" s="145"/>
      <c r="D22" s="145"/>
      <c r="E22" s="166"/>
      <c r="F22" s="221"/>
      <c r="G22" s="222"/>
    </row>
    <row r="23" spans="1:7" ht="30" customHeight="1" x14ac:dyDescent="0.4">
      <c r="A23" s="151"/>
      <c r="B23" s="145"/>
      <c r="C23" s="145"/>
      <c r="D23" s="145"/>
      <c r="E23" s="166"/>
      <c r="F23" s="221"/>
      <c r="G23" s="222"/>
    </row>
    <row r="24" spans="1:7" ht="30" customHeight="1" x14ac:dyDescent="0.4">
      <c r="A24" s="151"/>
      <c r="B24" s="145"/>
      <c r="C24" s="145"/>
      <c r="D24" s="145"/>
      <c r="E24" s="166"/>
      <c r="F24" s="221"/>
      <c r="G24" s="222"/>
    </row>
    <row r="25" spans="1:7" ht="30" customHeight="1" x14ac:dyDescent="0.4">
      <c r="A25" s="151"/>
      <c r="B25" s="145"/>
      <c r="C25" s="145"/>
      <c r="D25" s="145"/>
      <c r="E25" s="166"/>
      <c r="F25" s="221"/>
      <c r="G25" s="222"/>
    </row>
    <row r="26" spans="1:7" ht="30" customHeight="1" thickBot="1" x14ac:dyDescent="0.45">
      <c r="A26" s="152"/>
      <c r="B26" s="148"/>
      <c r="C26" s="148"/>
      <c r="D26" s="148"/>
      <c r="E26" s="167"/>
      <c r="F26" s="223"/>
      <c r="G26" s="224"/>
    </row>
  </sheetData>
  <sheetProtection algorithmName="SHA-512" hashValue="g/RFday3+xWKkKFe87mE4JfFpVT9ywcCYvKyc97l6ztV0U38fKnBSbE/Jx01Ef2CrZru/mFA4eQ1Eq8yL8FuAA==" saltValue="vhGy6iuqUbK+ec8BaaUpng==" spinCount="100000" sheet="1" objects="1" scenarios="1" selectLockedCells="1"/>
  <mergeCells count="1">
    <mergeCell ref="A1:G2"/>
  </mergeCells>
  <printOptions horizontalCentered="1" verticalCentered="1"/>
  <pageMargins left="0.7" right="0.7" top="0.75" bottom="0.75" header="0.3" footer="0.3"/>
  <pageSetup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11"/>
  <sheetViews>
    <sheetView showZeros="0" topLeftCell="A181" zoomScaleNormal="100" workbookViewId="0">
      <selection activeCell="D193" sqref="D193"/>
    </sheetView>
  </sheetViews>
  <sheetFormatPr defaultRowHeight="14.6" x14ac:dyDescent="0.4"/>
  <cols>
    <col min="1" max="1" width="28.53515625" bestFit="1" customWidth="1"/>
    <col min="2" max="2" width="12.69140625" customWidth="1"/>
    <col min="5" max="5" width="9.15234375" style="182"/>
    <col min="7" max="7" width="8.3046875" customWidth="1"/>
    <col min="22" max="22" width="0" hidden="1" customWidth="1"/>
  </cols>
  <sheetData>
    <row r="1" spans="1:27" ht="30" customHeight="1" x14ac:dyDescent="0.4">
      <c r="A1" s="244" t="s">
        <v>66</v>
      </c>
      <c r="B1" s="245"/>
      <c r="C1" s="245"/>
      <c r="D1" s="245"/>
      <c r="E1" s="245"/>
      <c r="F1" s="245"/>
      <c r="G1" s="245"/>
      <c r="H1" s="245"/>
      <c r="I1" s="245"/>
      <c r="J1" s="245"/>
      <c r="K1" s="245"/>
      <c r="L1" s="245"/>
      <c r="M1" s="245"/>
      <c r="N1" s="246"/>
      <c r="Q1" s="4"/>
      <c r="R1" s="4"/>
      <c r="S1" s="4"/>
      <c r="T1" s="4"/>
      <c r="U1" s="4"/>
      <c r="V1" s="4"/>
      <c r="W1" s="4"/>
      <c r="X1" s="4"/>
      <c r="Y1" s="4"/>
      <c r="Z1" s="4"/>
      <c r="AA1" s="4"/>
    </row>
    <row r="2" spans="1:27" ht="15" customHeight="1" x14ac:dyDescent="0.4">
      <c r="A2" s="61" t="s">
        <v>40</v>
      </c>
      <c r="B2" s="62">
        <f>'Weekly Menus'!B4</f>
        <v>0</v>
      </c>
      <c r="C2" s="55"/>
      <c r="D2" s="55"/>
      <c r="E2" s="55"/>
      <c r="F2" s="55"/>
      <c r="G2" s="55"/>
      <c r="H2" s="55"/>
      <c r="I2" s="55"/>
      <c r="J2" s="55"/>
      <c r="K2" s="55"/>
      <c r="L2" s="55"/>
      <c r="M2" s="55"/>
      <c r="N2" s="57"/>
      <c r="Q2" s="4"/>
      <c r="R2" s="4"/>
      <c r="S2" s="4"/>
      <c r="T2" s="4"/>
      <c r="U2" s="4"/>
      <c r="V2" s="4"/>
      <c r="W2" s="4"/>
      <c r="X2" s="4"/>
      <c r="Y2" s="4"/>
      <c r="Z2" s="4"/>
      <c r="AA2" s="4"/>
    </row>
    <row r="3" spans="1:27" ht="15" thickBot="1" x14ac:dyDescent="0.45">
      <c r="A3" s="61"/>
      <c r="B3" s="55"/>
      <c r="C3" s="55"/>
      <c r="D3" s="55"/>
      <c r="E3" s="55"/>
      <c r="F3" s="55"/>
      <c r="G3" s="55"/>
      <c r="H3" s="55"/>
      <c r="I3" s="55"/>
      <c r="J3" s="55"/>
      <c r="K3" s="55"/>
      <c r="L3" s="55"/>
      <c r="M3" s="55"/>
      <c r="N3" s="57"/>
      <c r="Q3" s="4"/>
      <c r="R3" s="4"/>
      <c r="S3" s="4"/>
      <c r="T3" s="4"/>
      <c r="U3" s="4"/>
      <c r="V3" s="4"/>
      <c r="W3" s="4"/>
      <c r="X3" s="4"/>
      <c r="Y3" s="4"/>
      <c r="Z3" s="4"/>
      <c r="AA3" s="4"/>
    </row>
    <row r="4" spans="1:27" ht="18.75" customHeight="1" x14ac:dyDescent="0.5">
      <c r="A4" s="253" t="s">
        <v>5</v>
      </c>
      <c r="B4" s="254"/>
      <c r="C4" s="254"/>
      <c r="D4" s="254"/>
      <c r="E4" s="254"/>
      <c r="F4" s="254"/>
      <c r="G4" s="254"/>
      <c r="H4" s="254"/>
      <c r="I4" s="254"/>
      <c r="J4" s="254"/>
      <c r="K4" s="254"/>
      <c r="L4" s="254"/>
      <c r="M4" s="254"/>
      <c r="N4" s="255"/>
      <c r="Q4" s="4"/>
      <c r="R4" s="4"/>
      <c r="S4" s="4"/>
      <c r="T4" s="4"/>
      <c r="U4" s="4"/>
      <c r="V4" s="4"/>
      <c r="W4" s="4"/>
      <c r="X4" s="4"/>
      <c r="Y4" s="4"/>
      <c r="Z4" s="4"/>
      <c r="AA4" s="4"/>
    </row>
    <row r="5" spans="1:27" ht="45" customHeight="1" x14ac:dyDescent="0.4">
      <c r="A5" s="9" t="s">
        <v>11</v>
      </c>
      <c r="B5" s="8" t="s">
        <v>63</v>
      </c>
      <c r="C5" s="18" t="s">
        <v>0</v>
      </c>
      <c r="D5" s="17" t="s">
        <v>72</v>
      </c>
      <c r="E5" s="226" t="s">
        <v>90</v>
      </c>
      <c r="F5" s="16" t="s">
        <v>1</v>
      </c>
      <c r="G5" s="120" t="s">
        <v>68</v>
      </c>
      <c r="H5" s="10" t="s">
        <v>16</v>
      </c>
      <c r="I5" s="11" t="s">
        <v>15</v>
      </c>
      <c r="J5" s="12" t="s">
        <v>2</v>
      </c>
      <c r="K5" s="13" t="s">
        <v>3</v>
      </c>
      <c r="L5" s="14" t="s">
        <v>4</v>
      </c>
      <c r="M5" s="33" t="s">
        <v>27</v>
      </c>
      <c r="N5" s="15" t="s">
        <v>14</v>
      </c>
      <c r="Q5" s="4"/>
      <c r="R5" s="4"/>
      <c r="S5" s="4"/>
      <c r="T5" s="4"/>
      <c r="U5" s="4"/>
      <c r="V5" s="4"/>
      <c r="W5" s="4"/>
      <c r="X5" s="4"/>
      <c r="Y5" s="4"/>
      <c r="Z5" s="4"/>
      <c r="AA5" s="4"/>
    </row>
    <row r="6" spans="1:27" ht="15" customHeight="1" x14ac:dyDescent="0.4">
      <c r="A6" s="68">
        <f>'Weekly Menus'!A7</f>
        <v>0</v>
      </c>
      <c r="B6" s="117"/>
      <c r="C6" s="169"/>
      <c r="D6" s="169"/>
      <c r="E6" s="177"/>
      <c r="F6" s="169"/>
      <c r="G6" s="169"/>
      <c r="H6" s="169"/>
      <c r="I6" s="169"/>
      <c r="J6" s="169"/>
      <c r="K6" s="169"/>
      <c r="L6" s="169"/>
      <c r="M6" s="169"/>
      <c r="N6" s="69">
        <f>SUM(H6:M6)</f>
        <v>0</v>
      </c>
      <c r="Q6" s="4"/>
      <c r="R6" s="4"/>
      <c r="S6" s="4"/>
      <c r="T6" s="4"/>
      <c r="U6" s="4"/>
      <c r="V6" s="4"/>
      <c r="W6" s="4"/>
      <c r="X6" s="4"/>
      <c r="Y6" s="4"/>
      <c r="Z6" s="4"/>
      <c r="AA6" s="4"/>
    </row>
    <row r="7" spans="1:27" ht="15" customHeight="1" x14ac:dyDescent="0.4">
      <c r="A7" s="68">
        <f>'Weekly Menus'!A8</f>
        <v>0</v>
      </c>
      <c r="B7" s="117"/>
      <c r="C7" s="169"/>
      <c r="D7" s="169"/>
      <c r="E7" s="177"/>
      <c r="F7" s="169"/>
      <c r="G7" s="169"/>
      <c r="H7" s="169"/>
      <c r="I7" s="169"/>
      <c r="J7" s="169"/>
      <c r="K7" s="169"/>
      <c r="L7" s="169"/>
      <c r="M7" s="169"/>
      <c r="N7" s="69">
        <f t="shared" ref="N7:N25" si="0">SUM(H7:M7)</f>
        <v>0</v>
      </c>
      <c r="Q7" s="4"/>
      <c r="R7" s="4"/>
      <c r="S7" s="4"/>
      <c r="T7" s="4"/>
      <c r="U7" s="4"/>
      <c r="V7" s="4" t="s">
        <v>91</v>
      </c>
      <c r="W7" s="4"/>
      <c r="X7" s="4"/>
      <c r="Y7" s="4"/>
      <c r="Z7" s="4"/>
      <c r="AA7" s="4"/>
    </row>
    <row r="8" spans="1:27" ht="15" customHeight="1" x14ac:dyDescent="0.4">
      <c r="A8" s="68">
        <f>'Weekly Menus'!A9</f>
        <v>0</v>
      </c>
      <c r="B8" s="117"/>
      <c r="C8" s="169"/>
      <c r="D8" s="169"/>
      <c r="E8" s="177"/>
      <c r="F8" s="169"/>
      <c r="G8" s="169"/>
      <c r="H8" s="169"/>
      <c r="I8" s="169"/>
      <c r="J8" s="169"/>
      <c r="K8" s="169"/>
      <c r="L8" s="169"/>
      <c r="M8" s="169"/>
      <c r="N8" s="69">
        <f t="shared" si="0"/>
        <v>0</v>
      </c>
      <c r="Q8" s="4"/>
      <c r="R8" s="4"/>
      <c r="S8" s="4"/>
      <c r="T8" s="4"/>
      <c r="U8" s="4"/>
      <c r="V8" s="4" t="s">
        <v>92</v>
      </c>
      <c r="W8" s="4"/>
      <c r="X8" s="4"/>
      <c r="Y8" s="4"/>
      <c r="Z8" s="4"/>
      <c r="AA8" s="4"/>
    </row>
    <row r="9" spans="1:27" ht="15" customHeight="1" x14ac:dyDescent="0.4">
      <c r="A9" s="68">
        <f>'Weekly Menus'!A10</f>
        <v>0</v>
      </c>
      <c r="B9" s="117"/>
      <c r="C9" s="169"/>
      <c r="D9" s="169"/>
      <c r="E9" s="177"/>
      <c r="F9" s="169"/>
      <c r="G9" s="169"/>
      <c r="H9" s="169"/>
      <c r="I9" s="169"/>
      <c r="J9" s="169"/>
      <c r="K9" s="169"/>
      <c r="L9" s="169"/>
      <c r="M9" s="169"/>
      <c r="N9" s="69">
        <f t="shared" si="0"/>
        <v>0</v>
      </c>
      <c r="Q9" s="4"/>
      <c r="R9" s="4"/>
      <c r="S9" s="4"/>
      <c r="T9" s="4"/>
      <c r="U9" s="4"/>
      <c r="V9" s="4"/>
      <c r="W9" s="4"/>
      <c r="X9" s="4"/>
      <c r="Y9" s="4"/>
      <c r="Z9" s="4"/>
      <c r="AA9" s="4"/>
    </row>
    <row r="10" spans="1:27" ht="15" customHeight="1" x14ac:dyDescent="0.4">
      <c r="A10" s="68">
        <f>'Weekly Menus'!A11</f>
        <v>0</v>
      </c>
      <c r="B10" s="117"/>
      <c r="C10" s="169"/>
      <c r="D10" s="169"/>
      <c r="E10" s="177"/>
      <c r="F10" s="169"/>
      <c r="G10" s="169"/>
      <c r="H10" s="169"/>
      <c r="I10" s="169"/>
      <c r="J10" s="169"/>
      <c r="K10" s="169"/>
      <c r="L10" s="169"/>
      <c r="M10" s="169"/>
      <c r="N10" s="69">
        <f t="shared" si="0"/>
        <v>0</v>
      </c>
      <c r="Q10" s="4"/>
      <c r="R10" s="4"/>
      <c r="S10" s="4"/>
      <c r="T10" s="4"/>
      <c r="U10" s="4"/>
      <c r="V10" s="4"/>
      <c r="W10" s="4"/>
      <c r="X10" s="4"/>
      <c r="Y10" s="4"/>
      <c r="Z10" s="4"/>
      <c r="AA10" s="4"/>
    </row>
    <row r="11" spans="1:27" ht="15" customHeight="1" x14ac:dyDescent="0.4">
      <c r="A11" s="68">
        <f>'Weekly Menus'!A12</f>
        <v>0</v>
      </c>
      <c r="B11" s="117"/>
      <c r="C11" s="169"/>
      <c r="D11" s="169"/>
      <c r="E11" s="177"/>
      <c r="F11" s="169"/>
      <c r="G11" s="169"/>
      <c r="H11" s="169"/>
      <c r="I11" s="169"/>
      <c r="J11" s="169"/>
      <c r="K11" s="169"/>
      <c r="L11" s="169"/>
      <c r="M11" s="169"/>
      <c r="N11" s="69">
        <f t="shared" si="0"/>
        <v>0</v>
      </c>
      <c r="Q11" s="4"/>
      <c r="R11" s="4"/>
      <c r="S11" s="4"/>
      <c r="T11" s="4"/>
      <c r="U11" s="4"/>
      <c r="V11" s="4"/>
      <c r="W11" s="4"/>
      <c r="X11" s="4"/>
      <c r="Y11" s="4"/>
      <c r="Z11" s="4"/>
      <c r="AA11" s="4"/>
    </row>
    <row r="12" spans="1:27" ht="15" customHeight="1" x14ac:dyDescent="0.4">
      <c r="A12" s="68">
        <f>'Weekly Menus'!A13</f>
        <v>0</v>
      </c>
      <c r="B12" s="117"/>
      <c r="C12" s="169"/>
      <c r="D12" s="169"/>
      <c r="E12" s="177"/>
      <c r="F12" s="169"/>
      <c r="G12" s="169"/>
      <c r="H12" s="169"/>
      <c r="I12" s="169"/>
      <c r="J12" s="169"/>
      <c r="K12" s="169"/>
      <c r="L12" s="169"/>
      <c r="M12" s="169"/>
      <c r="N12" s="69">
        <f t="shared" si="0"/>
        <v>0</v>
      </c>
      <c r="Q12" s="4"/>
      <c r="R12" s="4"/>
      <c r="S12" s="4"/>
      <c r="T12" s="4"/>
      <c r="U12" s="4"/>
      <c r="V12" s="4"/>
      <c r="W12" s="4"/>
      <c r="X12" s="4"/>
      <c r="Y12" s="4"/>
      <c r="Z12" s="4"/>
      <c r="AA12" s="4"/>
    </row>
    <row r="13" spans="1:27" ht="15" customHeight="1" x14ac:dyDescent="0.4">
      <c r="A13" s="68">
        <f>'Weekly Menus'!A14</f>
        <v>0</v>
      </c>
      <c r="B13" s="117"/>
      <c r="C13" s="169"/>
      <c r="D13" s="169"/>
      <c r="E13" s="177"/>
      <c r="F13" s="169"/>
      <c r="G13" s="169"/>
      <c r="H13" s="169"/>
      <c r="I13" s="169"/>
      <c r="J13" s="169"/>
      <c r="K13" s="169"/>
      <c r="L13" s="169"/>
      <c r="M13" s="169"/>
      <c r="N13" s="69">
        <f t="shared" si="0"/>
        <v>0</v>
      </c>
      <c r="Q13" s="4"/>
      <c r="R13" s="4"/>
      <c r="S13" s="4"/>
      <c r="T13" s="4"/>
      <c r="U13" s="4"/>
      <c r="V13" s="4"/>
      <c r="W13" s="4"/>
      <c r="X13" s="4"/>
      <c r="Y13" s="4"/>
      <c r="Z13" s="4"/>
      <c r="AA13" s="4"/>
    </row>
    <row r="14" spans="1:27" ht="15" customHeight="1" x14ac:dyDescent="0.4">
      <c r="A14" s="68">
        <f>'Weekly Menus'!A15</f>
        <v>0</v>
      </c>
      <c r="B14" s="117"/>
      <c r="C14" s="169"/>
      <c r="D14" s="169"/>
      <c r="E14" s="177"/>
      <c r="F14" s="169"/>
      <c r="G14" s="169"/>
      <c r="H14" s="169"/>
      <c r="I14" s="169"/>
      <c r="J14" s="169"/>
      <c r="K14" s="169"/>
      <c r="L14" s="169"/>
      <c r="M14" s="169"/>
      <c r="N14" s="69">
        <f t="shared" si="0"/>
        <v>0</v>
      </c>
      <c r="Q14" s="4"/>
      <c r="R14" s="4"/>
      <c r="S14" s="4"/>
      <c r="T14" s="4"/>
      <c r="U14" s="4"/>
      <c r="V14" s="4"/>
      <c r="W14" s="4"/>
      <c r="X14" s="4"/>
      <c r="Y14" s="4"/>
      <c r="Z14" s="4"/>
      <c r="AA14" s="4"/>
    </row>
    <row r="15" spans="1:27" ht="15" customHeight="1" x14ac:dyDescent="0.4">
      <c r="A15" s="68">
        <f>'Weekly Menus'!A16</f>
        <v>0</v>
      </c>
      <c r="B15" s="117"/>
      <c r="C15" s="169"/>
      <c r="D15" s="169"/>
      <c r="E15" s="177"/>
      <c r="F15" s="169"/>
      <c r="G15" s="169"/>
      <c r="H15" s="169"/>
      <c r="I15" s="169"/>
      <c r="J15" s="169"/>
      <c r="K15" s="169"/>
      <c r="L15" s="169"/>
      <c r="M15" s="169"/>
      <c r="N15" s="69">
        <f t="shared" si="0"/>
        <v>0</v>
      </c>
      <c r="Q15" s="4"/>
      <c r="R15" s="4"/>
      <c r="S15" s="4"/>
      <c r="T15" s="4"/>
      <c r="U15" s="4"/>
      <c r="V15" s="4"/>
      <c r="W15" s="4"/>
      <c r="X15" s="4"/>
      <c r="Y15" s="4"/>
      <c r="Z15" s="4"/>
      <c r="AA15" s="4"/>
    </row>
    <row r="16" spans="1:27" ht="15" customHeight="1" x14ac:dyDescent="0.4">
      <c r="A16" s="68">
        <f>'Weekly Menus'!A17</f>
        <v>0</v>
      </c>
      <c r="B16" s="118"/>
      <c r="C16" s="169"/>
      <c r="D16" s="169"/>
      <c r="E16" s="177"/>
      <c r="F16" s="169"/>
      <c r="G16" s="169"/>
      <c r="H16" s="169"/>
      <c r="I16" s="169"/>
      <c r="J16" s="169"/>
      <c r="K16" s="169"/>
      <c r="L16" s="169"/>
      <c r="M16" s="169"/>
      <c r="N16" s="69">
        <f t="shared" si="0"/>
        <v>0</v>
      </c>
      <c r="Q16" s="4"/>
      <c r="R16" s="4"/>
      <c r="S16" s="4"/>
      <c r="T16" s="4"/>
      <c r="U16" s="4"/>
      <c r="V16" s="4"/>
      <c r="W16" s="4"/>
      <c r="X16" s="4"/>
      <c r="Y16" s="4"/>
      <c r="Z16" s="4"/>
      <c r="AA16" s="4"/>
    </row>
    <row r="17" spans="1:27" ht="15" customHeight="1" x14ac:dyDescent="0.4">
      <c r="A17" s="68">
        <f>'Weekly Menus'!A18</f>
        <v>0</v>
      </c>
      <c r="B17" s="118"/>
      <c r="C17" s="169"/>
      <c r="D17" s="169"/>
      <c r="E17" s="177"/>
      <c r="F17" s="169"/>
      <c r="G17" s="169"/>
      <c r="H17" s="169"/>
      <c r="I17" s="169"/>
      <c r="J17" s="169"/>
      <c r="K17" s="169"/>
      <c r="L17" s="169"/>
      <c r="M17" s="169"/>
      <c r="N17" s="69">
        <f t="shared" si="0"/>
        <v>0</v>
      </c>
      <c r="Q17" s="4"/>
      <c r="R17" s="4"/>
      <c r="S17" s="4"/>
      <c r="T17" s="4"/>
      <c r="U17" s="4"/>
      <c r="V17" s="4"/>
      <c r="W17" s="4"/>
      <c r="X17" s="4"/>
      <c r="Y17" s="4"/>
      <c r="Z17" s="4"/>
      <c r="AA17" s="4"/>
    </row>
    <row r="18" spans="1:27" ht="15" customHeight="1" x14ac:dyDescent="0.4">
      <c r="A18" s="68">
        <f>'Weekly Menus'!A19</f>
        <v>0</v>
      </c>
      <c r="B18" s="118"/>
      <c r="C18" s="169"/>
      <c r="D18" s="169"/>
      <c r="E18" s="177"/>
      <c r="F18" s="169"/>
      <c r="G18" s="169"/>
      <c r="H18" s="169"/>
      <c r="I18" s="169"/>
      <c r="J18" s="169"/>
      <c r="K18" s="169"/>
      <c r="L18" s="169"/>
      <c r="M18" s="169"/>
      <c r="N18" s="69">
        <f t="shared" si="0"/>
        <v>0</v>
      </c>
      <c r="Q18" s="4"/>
      <c r="R18" s="4"/>
      <c r="S18" s="4"/>
      <c r="T18" s="4"/>
      <c r="U18" s="4"/>
      <c r="V18" s="4"/>
      <c r="W18" s="4"/>
      <c r="X18" s="4"/>
      <c r="Y18" s="4"/>
      <c r="Z18" s="4"/>
      <c r="AA18" s="4"/>
    </row>
    <row r="19" spans="1:27" ht="15" customHeight="1" x14ac:dyDescent="0.4">
      <c r="A19" s="68">
        <f>'Weekly Menus'!A20</f>
        <v>0</v>
      </c>
      <c r="B19" s="118"/>
      <c r="C19" s="169"/>
      <c r="D19" s="169"/>
      <c r="E19" s="177"/>
      <c r="F19" s="169"/>
      <c r="G19" s="169"/>
      <c r="H19" s="169"/>
      <c r="I19" s="169"/>
      <c r="J19" s="169"/>
      <c r="K19" s="169"/>
      <c r="L19" s="169"/>
      <c r="M19" s="169"/>
      <c r="N19" s="69">
        <f t="shared" si="0"/>
        <v>0</v>
      </c>
      <c r="Q19" s="4"/>
      <c r="R19" s="4"/>
      <c r="S19" s="4"/>
      <c r="T19" s="4"/>
      <c r="U19" s="4"/>
      <c r="V19" s="4"/>
      <c r="W19" s="4"/>
      <c r="X19" s="4"/>
      <c r="Y19" s="4"/>
      <c r="Z19" s="4"/>
      <c r="AA19" s="4"/>
    </row>
    <row r="20" spans="1:27" ht="15" customHeight="1" x14ac:dyDescent="0.4">
      <c r="A20" s="68">
        <f>'Weekly Menus'!A21</f>
        <v>0</v>
      </c>
      <c r="B20" s="118"/>
      <c r="C20" s="169"/>
      <c r="D20" s="169"/>
      <c r="E20" s="177"/>
      <c r="F20" s="169"/>
      <c r="G20" s="169"/>
      <c r="H20" s="169"/>
      <c r="I20" s="169"/>
      <c r="J20" s="169"/>
      <c r="K20" s="169"/>
      <c r="L20" s="169"/>
      <c r="M20" s="169"/>
      <c r="N20" s="69">
        <f t="shared" si="0"/>
        <v>0</v>
      </c>
      <c r="Q20" s="4"/>
      <c r="R20" s="4"/>
      <c r="S20" s="4"/>
      <c r="T20" s="4"/>
      <c r="U20" s="4"/>
      <c r="V20" s="4"/>
      <c r="W20" s="4"/>
      <c r="X20" s="4"/>
      <c r="Y20" s="4"/>
      <c r="Z20" s="4"/>
      <c r="AA20" s="4"/>
    </row>
    <row r="21" spans="1:27" ht="15" customHeight="1" x14ac:dyDescent="0.4">
      <c r="A21" s="68">
        <f>'Weekly Menus'!A22</f>
        <v>0</v>
      </c>
      <c r="B21" s="118"/>
      <c r="C21" s="169"/>
      <c r="D21" s="169"/>
      <c r="E21" s="177"/>
      <c r="F21" s="169"/>
      <c r="G21" s="169"/>
      <c r="H21" s="169"/>
      <c r="I21" s="169"/>
      <c r="J21" s="169"/>
      <c r="K21" s="169"/>
      <c r="L21" s="169"/>
      <c r="M21" s="169"/>
      <c r="N21" s="69">
        <f t="shared" si="0"/>
        <v>0</v>
      </c>
      <c r="Q21" s="4"/>
      <c r="R21" s="4"/>
      <c r="S21" s="4"/>
      <c r="T21" s="4"/>
      <c r="U21" s="4"/>
      <c r="V21" s="4"/>
      <c r="W21" s="4"/>
      <c r="X21" s="4"/>
      <c r="Y21" s="4"/>
      <c r="Z21" s="4"/>
      <c r="AA21" s="4"/>
    </row>
    <row r="22" spans="1:27" ht="15" customHeight="1" x14ac:dyDescent="0.4">
      <c r="A22" s="68">
        <f>'Weekly Menus'!A23</f>
        <v>0</v>
      </c>
      <c r="B22" s="118"/>
      <c r="C22" s="169"/>
      <c r="D22" s="169"/>
      <c r="E22" s="177"/>
      <c r="F22" s="169"/>
      <c r="G22" s="169"/>
      <c r="H22" s="169"/>
      <c r="I22" s="169"/>
      <c r="J22" s="169"/>
      <c r="K22" s="169"/>
      <c r="L22" s="169"/>
      <c r="M22" s="169"/>
      <c r="N22" s="69">
        <f t="shared" si="0"/>
        <v>0</v>
      </c>
      <c r="Q22" s="4"/>
      <c r="R22" s="4"/>
      <c r="S22" s="4"/>
      <c r="T22" s="4"/>
      <c r="U22" s="4"/>
      <c r="V22" s="4"/>
      <c r="W22" s="4"/>
      <c r="X22" s="4"/>
      <c r="Y22" s="4"/>
      <c r="Z22" s="4"/>
      <c r="AA22" s="4"/>
    </row>
    <row r="23" spans="1:27" ht="15" customHeight="1" x14ac:dyDescent="0.4">
      <c r="A23" s="68">
        <f>'Weekly Menus'!A24</f>
        <v>0</v>
      </c>
      <c r="B23" s="118"/>
      <c r="C23" s="169"/>
      <c r="D23" s="169"/>
      <c r="E23" s="177"/>
      <c r="F23" s="169"/>
      <c r="G23" s="169"/>
      <c r="H23" s="169"/>
      <c r="I23" s="169"/>
      <c r="J23" s="169"/>
      <c r="K23" s="169"/>
      <c r="L23" s="169"/>
      <c r="M23" s="169"/>
      <c r="N23" s="69">
        <f t="shared" si="0"/>
        <v>0</v>
      </c>
      <c r="Q23" s="4"/>
      <c r="R23" s="4"/>
      <c r="S23" s="4"/>
      <c r="T23" s="4"/>
      <c r="U23" s="4"/>
      <c r="V23" s="4"/>
      <c r="W23" s="4"/>
      <c r="X23" s="4"/>
      <c r="Y23" s="4"/>
      <c r="Z23" s="4"/>
      <c r="AA23" s="4"/>
    </row>
    <row r="24" spans="1:27" ht="15" customHeight="1" x14ac:dyDescent="0.4">
      <c r="A24" s="68">
        <f>'Weekly Menus'!A25</f>
        <v>0</v>
      </c>
      <c r="B24" s="118"/>
      <c r="C24" s="169"/>
      <c r="D24" s="169"/>
      <c r="E24" s="177"/>
      <c r="F24" s="169"/>
      <c r="G24" s="169"/>
      <c r="H24" s="169"/>
      <c r="I24" s="169"/>
      <c r="J24" s="169"/>
      <c r="K24" s="169"/>
      <c r="L24" s="169"/>
      <c r="M24" s="169"/>
      <c r="N24" s="69">
        <f t="shared" si="0"/>
        <v>0</v>
      </c>
      <c r="Q24" s="4"/>
      <c r="R24" s="4"/>
      <c r="S24" s="4"/>
      <c r="T24" s="4"/>
      <c r="U24" s="4"/>
      <c r="V24" s="4"/>
      <c r="W24" s="4"/>
      <c r="X24" s="4"/>
      <c r="Y24" s="4"/>
      <c r="Z24" s="4"/>
      <c r="AA24" s="4"/>
    </row>
    <row r="25" spans="1:27" ht="15" customHeight="1" x14ac:dyDescent="0.4">
      <c r="A25" s="68">
        <f>'Weekly Menus'!A26</f>
        <v>0</v>
      </c>
      <c r="B25" s="118"/>
      <c r="C25" s="169"/>
      <c r="D25" s="169"/>
      <c r="E25" s="177"/>
      <c r="F25" s="169"/>
      <c r="G25" s="169"/>
      <c r="H25" s="169"/>
      <c r="I25" s="169"/>
      <c r="J25" s="169"/>
      <c r="K25" s="169"/>
      <c r="L25" s="169"/>
      <c r="M25" s="169"/>
      <c r="N25" s="69">
        <f t="shared" si="0"/>
        <v>0</v>
      </c>
      <c r="Q25" s="4"/>
      <c r="R25" s="4"/>
      <c r="S25" s="4"/>
      <c r="T25" s="4"/>
      <c r="U25" s="4"/>
      <c r="V25" s="4"/>
      <c r="W25" s="4"/>
      <c r="X25" s="4"/>
      <c r="Y25" s="4"/>
      <c r="Z25" s="4"/>
      <c r="AA25" s="4"/>
    </row>
    <row r="26" spans="1:27" ht="15" customHeight="1" x14ac:dyDescent="0.4">
      <c r="A26" s="247" t="s">
        <v>20</v>
      </c>
      <c r="B26" s="248"/>
      <c r="C26" s="43">
        <f>SUM(C6:C25)</f>
        <v>0</v>
      </c>
      <c r="D26" s="44">
        <f>SUM(D6:D25)</f>
        <v>0</v>
      </c>
      <c r="E26" s="227">
        <f>SUMIF(E6:E25,"yes",D6:D25)</f>
        <v>0</v>
      </c>
      <c r="F26" s="45">
        <f t="shared" ref="F26:M26" si="1">SUM(F6:F25)</f>
        <v>0</v>
      </c>
      <c r="G26" s="122">
        <f t="shared" si="1"/>
        <v>0</v>
      </c>
      <c r="H26" s="46">
        <f t="shared" si="1"/>
        <v>0</v>
      </c>
      <c r="I26" s="47">
        <f t="shared" si="1"/>
        <v>0</v>
      </c>
      <c r="J26" s="48">
        <f t="shared" si="1"/>
        <v>0</v>
      </c>
      <c r="K26" s="49">
        <f t="shared" si="1"/>
        <v>0</v>
      </c>
      <c r="L26" s="50">
        <f t="shared" si="1"/>
        <v>0</v>
      </c>
      <c r="M26" s="51">
        <f t="shared" si="1"/>
        <v>0</v>
      </c>
      <c r="N26" s="52">
        <f>SUM(H26:M26)</f>
        <v>0</v>
      </c>
      <c r="Q26" s="4"/>
      <c r="R26" s="4"/>
      <c r="S26" s="4"/>
      <c r="T26" s="4"/>
      <c r="U26" s="4"/>
      <c r="V26" s="4"/>
      <c r="W26" s="4"/>
      <c r="X26" s="4"/>
      <c r="Y26" s="4"/>
      <c r="Z26" s="4"/>
      <c r="AA26" s="4"/>
    </row>
    <row r="27" spans="1:27" ht="29.15" x14ac:dyDescent="0.4">
      <c r="A27" s="249" t="s">
        <v>18</v>
      </c>
      <c r="B27" s="250"/>
      <c r="C27" s="34" t="s">
        <v>73</v>
      </c>
      <c r="D27" s="34" t="s">
        <v>73</v>
      </c>
      <c r="E27" s="228"/>
      <c r="F27" s="34" t="s">
        <v>21</v>
      </c>
      <c r="G27" s="34" t="s">
        <v>23</v>
      </c>
      <c r="H27" s="35"/>
      <c r="I27" s="35"/>
      <c r="J27" s="35"/>
      <c r="K27" s="35"/>
      <c r="L27" s="35"/>
      <c r="M27" s="35"/>
      <c r="N27" s="36" t="s">
        <v>22</v>
      </c>
      <c r="Q27" s="4"/>
      <c r="R27" s="4"/>
      <c r="S27" s="4"/>
      <c r="T27" s="4"/>
      <c r="U27" s="4"/>
      <c r="V27" s="4"/>
      <c r="W27" s="4"/>
      <c r="X27" s="4"/>
      <c r="Y27" s="4"/>
      <c r="Z27" s="4"/>
      <c r="AA27" s="4"/>
    </row>
    <row r="28" spans="1:27" ht="15" thickBot="1" x14ac:dyDescent="0.45">
      <c r="A28" s="251" t="s">
        <v>12</v>
      </c>
      <c r="B28" s="252"/>
      <c r="C28" s="5" t="str">
        <f>IF(C26&gt;=1,"Yes","No")</f>
        <v>No</v>
      </c>
      <c r="D28" s="5" t="str">
        <f t="shared" ref="D28" si="2">IF(D26&gt;=1,"Yes","No")</f>
        <v>No</v>
      </c>
      <c r="E28" s="229"/>
      <c r="F28" s="5" t="str">
        <f>IF(F26&gt;=0.5,"Yes","No")</f>
        <v>No</v>
      </c>
      <c r="G28" s="5" t="str">
        <f>IF(G26&gt;=1,"Yes","No")</f>
        <v>No</v>
      </c>
      <c r="H28" s="6"/>
      <c r="I28" s="6"/>
      <c r="J28" s="6"/>
      <c r="K28" s="6"/>
      <c r="L28" s="6"/>
      <c r="M28" s="6"/>
      <c r="N28" s="7" t="str">
        <f>IF(N26&gt;=0.75,"Yes","No")</f>
        <v>No</v>
      </c>
      <c r="Q28" s="4"/>
      <c r="R28" s="4"/>
      <c r="S28" s="4"/>
      <c r="T28" s="4"/>
      <c r="U28" s="4"/>
      <c r="V28" s="4"/>
      <c r="W28" s="4"/>
      <c r="X28" s="4"/>
      <c r="Y28" s="4"/>
      <c r="Z28" s="4"/>
      <c r="AA28" s="4"/>
    </row>
    <row r="29" spans="1:27" ht="15.75" customHeight="1" thickBot="1" x14ac:dyDescent="0.45">
      <c r="A29" s="1"/>
      <c r="B29" s="168"/>
      <c r="C29" s="168"/>
      <c r="D29" s="168"/>
      <c r="F29" s="168"/>
      <c r="G29" s="168"/>
      <c r="H29" s="168"/>
      <c r="I29" s="168"/>
      <c r="J29" s="168"/>
      <c r="K29" s="168"/>
      <c r="L29" s="168"/>
      <c r="M29" s="168"/>
      <c r="N29" s="168"/>
      <c r="Q29" s="4"/>
      <c r="R29" s="4"/>
      <c r="S29" s="4"/>
      <c r="T29" s="4"/>
      <c r="U29" s="4"/>
      <c r="V29" s="4"/>
      <c r="W29" s="4"/>
      <c r="X29" s="4"/>
      <c r="Y29" s="4"/>
      <c r="Z29" s="4"/>
      <c r="AA29" s="4"/>
    </row>
    <row r="30" spans="1:27" ht="30" customHeight="1" x14ac:dyDescent="0.4">
      <c r="A30" s="244" t="s">
        <v>66</v>
      </c>
      <c r="B30" s="245"/>
      <c r="C30" s="245"/>
      <c r="D30" s="245"/>
      <c r="E30" s="245"/>
      <c r="F30" s="245"/>
      <c r="G30" s="245"/>
      <c r="H30" s="245"/>
      <c r="I30" s="245"/>
      <c r="J30" s="245"/>
      <c r="K30" s="245"/>
      <c r="L30" s="245"/>
      <c r="M30" s="245"/>
      <c r="N30" s="246"/>
      <c r="Q30" s="4"/>
      <c r="R30" s="4"/>
      <c r="S30" s="4"/>
      <c r="T30" s="4"/>
      <c r="U30" s="4"/>
      <c r="V30" s="4"/>
      <c r="W30" s="4"/>
      <c r="X30" s="4"/>
      <c r="Y30" s="4"/>
      <c r="Z30" s="4"/>
      <c r="AA30" s="4"/>
    </row>
    <row r="31" spans="1:27" s="53" customFormat="1" ht="15" customHeight="1" x14ac:dyDescent="0.4">
      <c r="A31" s="61" t="s">
        <v>40</v>
      </c>
      <c r="B31" s="62">
        <f>'Weekly Menus'!B4</f>
        <v>0</v>
      </c>
      <c r="C31" s="42"/>
      <c r="D31" s="42"/>
      <c r="E31" s="42"/>
      <c r="F31" s="42"/>
      <c r="G31" s="42"/>
      <c r="H31" s="42"/>
      <c r="I31" s="42"/>
      <c r="J31" s="42"/>
      <c r="K31" s="42"/>
      <c r="L31" s="42"/>
      <c r="M31" s="42"/>
      <c r="N31" s="63"/>
      <c r="Q31" s="4"/>
      <c r="R31" s="4"/>
      <c r="S31" s="4"/>
      <c r="T31" s="4"/>
      <c r="U31" s="4"/>
      <c r="V31" s="4"/>
      <c r="W31" s="4"/>
      <c r="X31" s="4"/>
      <c r="Y31" s="4"/>
      <c r="Z31" s="4"/>
      <c r="AA31" s="4"/>
    </row>
    <row r="32" spans="1:27" ht="15.75" customHeight="1" thickBot="1" x14ac:dyDescent="0.45">
      <c r="A32" s="64"/>
      <c r="B32" s="42"/>
      <c r="C32" s="42"/>
      <c r="D32" s="42"/>
      <c r="E32" s="42"/>
      <c r="F32" s="42"/>
      <c r="G32" s="42"/>
      <c r="H32" s="42"/>
      <c r="I32" s="42"/>
      <c r="J32" s="42"/>
      <c r="K32" s="42"/>
      <c r="L32" s="42"/>
      <c r="M32" s="42"/>
      <c r="N32" s="63"/>
      <c r="Q32" s="4"/>
      <c r="R32" s="4"/>
      <c r="S32" s="4"/>
      <c r="T32" s="4"/>
      <c r="U32" s="4"/>
      <c r="V32" s="4"/>
      <c r="W32" s="4"/>
      <c r="X32" s="4"/>
      <c r="Y32" s="4"/>
      <c r="Z32" s="4"/>
      <c r="AA32" s="4"/>
    </row>
    <row r="33" spans="1:27" ht="15" customHeight="1" x14ac:dyDescent="0.5">
      <c r="A33" s="253" t="s">
        <v>6</v>
      </c>
      <c r="B33" s="254"/>
      <c r="C33" s="254"/>
      <c r="D33" s="254"/>
      <c r="E33" s="254"/>
      <c r="F33" s="254"/>
      <c r="G33" s="254"/>
      <c r="H33" s="254"/>
      <c r="I33" s="254"/>
      <c r="J33" s="254"/>
      <c r="K33" s="254"/>
      <c r="L33" s="254"/>
      <c r="M33" s="254"/>
      <c r="N33" s="255"/>
      <c r="Q33" s="4"/>
      <c r="R33" s="4"/>
      <c r="S33" s="4"/>
      <c r="T33" s="4"/>
      <c r="U33" s="4"/>
      <c r="V33" s="4"/>
      <c r="W33" s="4"/>
      <c r="X33" s="4"/>
      <c r="Y33" s="4"/>
      <c r="Z33" s="4"/>
      <c r="AA33" s="4"/>
    </row>
    <row r="34" spans="1:27" ht="45" customHeight="1" x14ac:dyDescent="0.4">
      <c r="A34" s="9" t="s">
        <v>11</v>
      </c>
      <c r="B34" s="8" t="s">
        <v>63</v>
      </c>
      <c r="C34" s="18" t="s">
        <v>0</v>
      </c>
      <c r="D34" s="17" t="s">
        <v>72</v>
      </c>
      <c r="E34" s="226" t="s">
        <v>90</v>
      </c>
      <c r="F34" s="16" t="s">
        <v>1</v>
      </c>
      <c r="G34" s="120" t="s">
        <v>68</v>
      </c>
      <c r="H34" s="10" t="s">
        <v>16</v>
      </c>
      <c r="I34" s="11" t="s">
        <v>15</v>
      </c>
      <c r="J34" s="12" t="s">
        <v>2</v>
      </c>
      <c r="K34" s="13" t="s">
        <v>3</v>
      </c>
      <c r="L34" s="14" t="s">
        <v>4</v>
      </c>
      <c r="M34" s="33" t="s">
        <v>27</v>
      </c>
      <c r="N34" s="15" t="s">
        <v>14</v>
      </c>
      <c r="Q34" s="37"/>
      <c r="R34" s="38"/>
      <c r="S34" s="38"/>
      <c r="T34" s="38"/>
      <c r="U34" s="38"/>
      <c r="V34" s="38"/>
      <c r="W34" s="38"/>
      <c r="X34" s="38"/>
      <c r="Y34" s="38"/>
      <c r="Z34" s="38"/>
      <c r="AA34" s="38"/>
    </row>
    <row r="35" spans="1:27" ht="15" customHeight="1" x14ac:dyDescent="0.4">
      <c r="A35" s="68">
        <f>'Weekly Menus'!B7</f>
        <v>0</v>
      </c>
      <c r="B35" s="117"/>
      <c r="C35" s="169"/>
      <c r="D35" s="169"/>
      <c r="E35" s="177"/>
      <c r="F35" s="169"/>
      <c r="G35" s="169"/>
      <c r="H35" s="169"/>
      <c r="I35" s="169"/>
      <c r="J35" s="169"/>
      <c r="K35" s="169"/>
      <c r="L35" s="169"/>
      <c r="M35" s="170"/>
      <c r="N35" s="69">
        <f>SUM(H35:M35)</f>
        <v>0</v>
      </c>
      <c r="Q35" s="37"/>
      <c r="R35" s="38"/>
      <c r="S35" s="38"/>
      <c r="T35" s="38"/>
      <c r="U35" s="38"/>
      <c r="V35" s="38"/>
      <c r="W35" s="38"/>
      <c r="X35" s="38"/>
      <c r="Y35" s="38"/>
      <c r="Z35" s="38"/>
      <c r="AA35" s="38"/>
    </row>
    <row r="36" spans="1:27" ht="15" customHeight="1" x14ac:dyDescent="0.4">
      <c r="A36" s="68">
        <f>'Weekly Menus'!B8</f>
        <v>0</v>
      </c>
      <c r="B36" s="117"/>
      <c r="C36" s="169"/>
      <c r="D36" s="169"/>
      <c r="E36" s="177"/>
      <c r="F36" s="169"/>
      <c r="G36" s="169"/>
      <c r="H36" s="169"/>
      <c r="I36" s="169"/>
      <c r="J36" s="169"/>
      <c r="K36" s="169"/>
      <c r="L36" s="169"/>
      <c r="M36" s="170"/>
      <c r="N36" s="69">
        <f t="shared" ref="N36:N54" si="3">SUM(H36:M36)</f>
        <v>0</v>
      </c>
      <c r="Q36" s="37"/>
      <c r="R36" s="38"/>
      <c r="S36" s="38"/>
      <c r="T36" s="38"/>
      <c r="U36" s="38"/>
      <c r="V36" s="38"/>
      <c r="W36" s="38"/>
      <c r="X36" s="38"/>
      <c r="Y36" s="38"/>
      <c r="Z36" s="38"/>
      <c r="AA36" s="38"/>
    </row>
    <row r="37" spans="1:27" ht="15" customHeight="1" x14ac:dyDescent="0.4">
      <c r="A37" s="68">
        <f>'Weekly Menus'!B9</f>
        <v>0</v>
      </c>
      <c r="B37" s="117"/>
      <c r="C37" s="169"/>
      <c r="D37" s="169"/>
      <c r="E37" s="177"/>
      <c r="F37" s="169"/>
      <c r="G37" s="169"/>
      <c r="H37" s="169"/>
      <c r="I37" s="169"/>
      <c r="J37" s="169"/>
      <c r="K37" s="169"/>
      <c r="L37" s="169"/>
      <c r="M37" s="170"/>
      <c r="N37" s="69">
        <f t="shared" si="3"/>
        <v>0</v>
      </c>
      <c r="Q37" s="37"/>
      <c r="R37" s="38"/>
      <c r="S37" s="38"/>
      <c r="T37" s="38"/>
      <c r="U37" s="38"/>
      <c r="V37" s="38"/>
      <c r="W37" s="38"/>
      <c r="X37" s="38"/>
      <c r="Y37" s="38"/>
      <c r="Z37" s="38"/>
      <c r="AA37" s="38"/>
    </row>
    <row r="38" spans="1:27" ht="15" customHeight="1" x14ac:dyDescent="0.4">
      <c r="A38" s="68">
        <f>'Weekly Menus'!B10</f>
        <v>0</v>
      </c>
      <c r="B38" s="117"/>
      <c r="C38" s="169"/>
      <c r="D38" s="169"/>
      <c r="E38" s="177"/>
      <c r="F38" s="169"/>
      <c r="G38" s="169"/>
      <c r="H38" s="169"/>
      <c r="I38" s="169"/>
      <c r="J38" s="169"/>
      <c r="K38" s="169"/>
      <c r="L38" s="169"/>
      <c r="M38" s="170"/>
      <c r="N38" s="69">
        <f t="shared" si="3"/>
        <v>0</v>
      </c>
      <c r="Q38" s="37"/>
      <c r="R38" s="38"/>
      <c r="S38" s="38"/>
      <c r="T38" s="38"/>
      <c r="U38" s="38"/>
      <c r="V38" s="38"/>
      <c r="W38" s="38"/>
      <c r="X38" s="38"/>
      <c r="Y38" s="38"/>
      <c r="Z38" s="38"/>
      <c r="AA38" s="38"/>
    </row>
    <row r="39" spans="1:27" ht="15" customHeight="1" x14ac:dyDescent="0.4">
      <c r="A39" s="68">
        <f>'Weekly Menus'!B11</f>
        <v>0</v>
      </c>
      <c r="B39" s="117"/>
      <c r="C39" s="169"/>
      <c r="D39" s="169"/>
      <c r="E39" s="177"/>
      <c r="F39" s="169"/>
      <c r="G39" s="169"/>
      <c r="H39" s="169"/>
      <c r="I39" s="169"/>
      <c r="J39" s="169"/>
      <c r="K39" s="169"/>
      <c r="L39" s="169"/>
      <c r="M39" s="170"/>
      <c r="N39" s="69">
        <f t="shared" si="3"/>
        <v>0</v>
      </c>
      <c r="Q39" s="39"/>
      <c r="R39" s="38"/>
      <c r="S39" s="38"/>
      <c r="T39" s="38"/>
      <c r="U39" s="38"/>
      <c r="V39" s="38"/>
      <c r="W39" s="38"/>
      <c r="X39" s="38"/>
      <c r="Y39" s="38"/>
      <c r="Z39" s="38"/>
      <c r="AA39" s="38"/>
    </row>
    <row r="40" spans="1:27" ht="15" customHeight="1" x14ac:dyDescent="0.4">
      <c r="A40" s="68">
        <f>'Weekly Menus'!B12</f>
        <v>0</v>
      </c>
      <c r="B40" s="117"/>
      <c r="C40" s="169"/>
      <c r="D40" s="169"/>
      <c r="E40" s="177"/>
      <c r="F40" s="169"/>
      <c r="G40" s="169"/>
      <c r="H40" s="169"/>
      <c r="I40" s="169"/>
      <c r="J40" s="169"/>
      <c r="K40" s="169"/>
      <c r="L40" s="169"/>
      <c r="M40" s="170"/>
      <c r="N40" s="69">
        <f t="shared" si="3"/>
        <v>0</v>
      </c>
      <c r="Q40" s="37"/>
      <c r="R40" s="38"/>
      <c r="S40" s="38"/>
      <c r="T40" s="38"/>
      <c r="U40" s="38"/>
      <c r="V40" s="38"/>
      <c r="W40" s="38"/>
      <c r="X40" s="38"/>
      <c r="Y40" s="38"/>
      <c r="Z40" s="38"/>
      <c r="AA40" s="38"/>
    </row>
    <row r="41" spans="1:27" ht="15" customHeight="1" x14ac:dyDescent="0.4">
      <c r="A41" s="68">
        <f>'Weekly Menus'!B13</f>
        <v>0</v>
      </c>
      <c r="B41" s="117"/>
      <c r="C41" s="169"/>
      <c r="D41" s="169"/>
      <c r="E41" s="177"/>
      <c r="F41" s="169"/>
      <c r="G41" s="169"/>
      <c r="H41" s="169"/>
      <c r="I41" s="169"/>
      <c r="J41" s="169"/>
      <c r="K41" s="169"/>
      <c r="L41" s="169"/>
      <c r="M41" s="170"/>
      <c r="N41" s="69">
        <f t="shared" si="3"/>
        <v>0</v>
      </c>
      <c r="Q41" s="37"/>
      <c r="R41" s="38"/>
      <c r="S41" s="38"/>
      <c r="T41" s="38"/>
      <c r="U41" s="38"/>
      <c r="V41" s="38"/>
      <c r="W41" s="38"/>
      <c r="X41" s="38"/>
      <c r="Y41" s="38"/>
      <c r="Z41" s="38"/>
      <c r="AA41" s="38"/>
    </row>
    <row r="42" spans="1:27" ht="15" customHeight="1" x14ac:dyDescent="0.4">
      <c r="A42" s="68">
        <f>'Weekly Menus'!B14</f>
        <v>0</v>
      </c>
      <c r="B42" s="117"/>
      <c r="C42" s="169"/>
      <c r="D42" s="169"/>
      <c r="E42" s="177"/>
      <c r="F42" s="169"/>
      <c r="G42" s="169"/>
      <c r="H42" s="169"/>
      <c r="I42" s="169"/>
      <c r="J42" s="169"/>
      <c r="K42" s="169"/>
      <c r="L42" s="169"/>
      <c r="M42" s="170"/>
      <c r="N42" s="69">
        <f t="shared" si="3"/>
        <v>0</v>
      </c>
      <c r="Q42" s="4"/>
      <c r="R42" s="4"/>
      <c r="S42" s="4"/>
      <c r="T42" s="4"/>
      <c r="U42" s="4"/>
      <c r="V42" s="4"/>
      <c r="W42" s="4"/>
      <c r="X42" s="4"/>
      <c r="Y42" s="4"/>
      <c r="Z42" s="4"/>
      <c r="AA42" s="4"/>
    </row>
    <row r="43" spans="1:27" ht="15" customHeight="1" x14ac:dyDescent="0.4">
      <c r="A43" s="68">
        <f>'Weekly Menus'!B15</f>
        <v>0</v>
      </c>
      <c r="B43" s="117"/>
      <c r="C43" s="169"/>
      <c r="D43" s="169"/>
      <c r="E43" s="177"/>
      <c r="F43" s="169"/>
      <c r="G43" s="169"/>
      <c r="H43" s="169"/>
      <c r="I43" s="169"/>
      <c r="J43" s="169"/>
      <c r="K43" s="169"/>
      <c r="L43" s="169"/>
      <c r="M43" s="169"/>
      <c r="N43" s="69">
        <f t="shared" si="3"/>
        <v>0</v>
      </c>
      <c r="Q43" s="4"/>
      <c r="R43" s="4"/>
      <c r="S43" s="4"/>
      <c r="T43" s="4"/>
      <c r="U43" s="4"/>
      <c r="V43" s="4"/>
      <c r="W43" s="4"/>
      <c r="X43" s="4"/>
      <c r="Y43" s="4"/>
      <c r="Z43" s="4"/>
      <c r="AA43" s="4"/>
    </row>
    <row r="44" spans="1:27" ht="15" customHeight="1" x14ac:dyDescent="0.4">
      <c r="A44" s="68">
        <f>'Weekly Menus'!B16</f>
        <v>0</v>
      </c>
      <c r="B44" s="117"/>
      <c r="C44" s="169"/>
      <c r="D44" s="169"/>
      <c r="E44" s="177"/>
      <c r="F44" s="169"/>
      <c r="G44" s="169"/>
      <c r="H44" s="169"/>
      <c r="I44" s="169"/>
      <c r="J44" s="169"/>
      <c r="K44" s="169"/>
      <c r="L44" s="169"/>
      <c r="M44" s="169"/>
      <c r="N44" s="69">
        <f t="shared" si="3"/>
        <v>0</v>
      </c>
      <c r="Q44" s="4"/>
      <c r="R44" s="4"/>
      <c r="S44" s="4"/>
      <c r="T44" s="4"/>
      <c r="U44" s="4"/>
      <c r="V44" s="4"/>
      <c r="W44" s="4"/>
      <c r="X44" s="4"/>
      <c r="Y44" s="4"/>
      <c r="Z44" s="4"/>
      <c r="AA44" s="4"/>
    </row>
    <row r="45" spans="1:27" ht="15" customHeight="1" x14ac:dyDescent="0.4">
      <c r="A45" s="68">
        <f>'Weekly Menus'!B17</f>
        <v>0</v>
      </c>
      <c r="B45" s="118"/>
      <c r="C45" s="169"/>
      <c r="D45" s="169"/>
      <c r="E45" s="177"/>
      <c r="F45" s="169"/>
      <c r="G45" s="169"/>
      <c r="H45" s="169"/>
      <c r="I45" s="169"/>
      <c r="J45" s="169"/>
      <c r="K45" s="169"/>
      <c r="L45" s="169"/>
      <c r="M45" s="169"/>
      <c r="N45" s="69">
        <f t="shared" si="3"/>
        <v>0</v>
      </c>
      <c r="Q45" s="4"/>
      <c r="R45" s="4"/>
      <c r="S45" s="4"/>
      <c r="T45" s="4"/>
      <c r="U45" s="4"/>
      <c r="V45" s="4"/>
      <c r="W45" s="4"/>
      <c r="X45" s="4"/>
      <c r="Y45" s="4"/>
      <c r="Z45" s="4"/>
      <c r="AA45" s="4"/>
    </row>
    <row r="46" spans="1:27" ht="15" customHeight="1" x14ac:dyDescent="0.4">
      <c r="A46" s="68">
        <f>'Weekly Menus'!B18</f>
        <v>0</v>
      </c>
      <c r="B46" s="118"/>
      <c r="C46" s="169"/>
      <c r="D46" s="169"/>
      <c r="E46" s="177"/>
      <c r="F46" s="169"/>
      <c r="G46" s="169"/>
      <c r="H46" s="169"/>
      <c r="I46" s="169"/>
      <c r="J46" s="169"/>
      <c r="K46" s="169"/>
      <c r="L46" s="169"/>
      <c r="M46" s="169"/>
      <c r="N46" s="69">
        <f t="shared" si="3"/>
        <v>0</v>
      </c>
      <c r="Q46" s="4"/>
      <c r="R46" s="4"/>
      <c r="S46" s="4"/>
      <c r="T46" s="4"/>
      <c r="U46" s="4"/>
      <c r="V46" s="4"/>
      <c r="W46" s="4"/>
      <c r="X46" s="4"/>
      <c r="Y46" s="4"/>
      <c r="Z46" s="4"/>
      <c r="AA46" s="4"/>
    </row>
    <row r="47" spans="1:27" ht="15" customHeight="1" x14ac:dyDescent="0.4">
      <c r="A47" s="68">
        <f>'Weekly Menus'!B19</f>
        <v>0</v>
      </c>
      <c r="B47" s="118"/>
      <c r="C47" s="169"/>
      <c r="D47" s="169"/>
      <c r="E47" s="177"/>
      <c r="F47" s="169"/>
      <c r="G47" s="169"/>
      <c r="H47" s="169"/>
      <c r="I47" s="169"/>
      <c r="J47" s="169"/>
      <c r="K47" s="169"/>
      <c r="L47" s="169"/>
      <c r="M47" s="169"/>
      <c r="N47" s="69">
        <f t="shared" si="3"/>
        <v>0</v>
      </c>
      <c r="Q47" s="4"/>
      <c r="R47" s="4"/>
      <c r="S47" s="4"/>
      <c r="T47" s="4"/>
      <c r="U47" s="4"/>
      <c r="V47" s="4"/>
      <c r="W47" s="4"/>
      <c r="X47" s="4"/>
      <c r="Y47" s="4"/>
      <c r="Z47" s="4"/>
      <c r="AA47" s="4"/>
    </row>
    <row r="48" spans="1:27" ht="15" customHeight="1" x14ac:dyDescent="0.4">
      <c r="A48" s="68">
        <f>'Weekly Menus'!B20</f>
        <v>0</v>
      </c>
      <c r="B48" s="118"/>
      <c r="C48" s="169"/>
      <c r="D48" s="169"/>
      <c r="E48" s="177"/>
      <c r="F48" s="169"/>
      <c r="G48" s="169"/>
      <c r="H48" s="169"/>
      <c r="I48" s="169"/>
      <c r="J48" s="169"/>
      <c r="K48" s="169"/>
      <c r="L48" s="169"/>
      <c r="M48" s="169"/>
      <c r="N48" s="69">
        <f t="shared" si="3"/>
        <v>0</v>
      </c>
      <c r="Q48" s="4"/>
      <c r="R48" s="4"/>
      <c r="S48" s="4"/>
      <c r="T48" s="4"/>
      <c r="U48" s="4"/>
      <c r="V48" s="4"/>
      <c r="W48" s="4"/>
      <c r="X48" s="4"/>
      <c r="Y48" s="4"/>
      <c r="Z48" s="4"/>
      <c r="AA48" s="4"/>
    </row>
    <row r="49" spans="1:27" ht="15" customHeight="1" x14ac:dyDescent="0.4">
      <c r="A49" s="68">
        <f>'Weekly Menus'!B21</f>
        <v>0</v>
      </c>
      <c r="B49" s="118"/>
      <c r="C49" s="169"/>
      <c r="D49" s="169"/>
      <c r="E49" s="177"/>
      <c r="F49" s="169"/>
      <c r="G49" s="169"/>
      <c r="H49" s="169"/>
      <c r="I49" s="169"/>
      <c r="J49" s="169"/>
      <c r="K49" s="169"/>
      <c r="L49" s="169"/>
      <c r="M49" s="169"/>
      <c r="N49" s="69">
        <f t="shared" si="3"/>
        <v>0</v>
      </c>
      <c r="Q49" s="4"/>
      <c r="R49" s="4"/>
      <c r="S49" s="4"/>
      <c r="T49" s="4"/>
      <c r="U49" s="4"/>
      <c r="V49" s="4"/>
      <c r="W49" s="4"/>
      <c r="X49" s="4"/>
      <c r="Y49" s="4"/>
      <c r="Z49" s="4"/>
      <c r="AA49" s="4"/>
    </row>
    <row r="50" spans="1:27" ht="15" customHeight="1" x14ac:dyDescent="0.4">
      <c r="A50" s="68">
        <f>'Weekly Menus'!B22</f>
        <v>0</v>
      </c>
      <c r="B50" s="118"/>
      <c r="C50" s="169"/>
      <c r="D50" s="169"/>
      <c r="E50" s="177"/>
      <c r="F50" s="169"/>
      <c r="G50" s="169"/>
      <c r="H50" s="169"/>
      <c r="I50" s="169"/>
      <c r="J50" s="169"/>
      <c r="K50" s="169"/>
      <c r="L50" s="169"/>
      <c r="M50" s="169"/>
      <c r="N50" s="69">
        <f t="shared" si="3"/>
        <v>0</v>
      </c>
      <c r="Q50" s="37"/>
      <c r="R50" s="38"/>
      <c r="S50" s="38"/>
      <c r="T50" s="38"/>
      <c r="U50" s="38"/>
      <c r="V50" s="38"/>
      <c r="W50" s="38"/>
      <c r="X50" s="38"/>
      <c r="Y50" s="38"/>
      <c r="Z50" s="38"/>
      <c r="AA50" s="38"/>
    </row>
    <row r="51" spans="1:27" ht="15" customHeight="1" x14ac:dyDescent="0.4">
      <c r="A51" s="68">
        <f>'Weekly Menus'!B23</f>
        <v>0</v>
      </c>
      <c r="B51" s="118"/>
      <c r="C51" s="169"/>
      <c r="D51" s="169"/>
      <c r="E51" s="177"/>
      <c r="F51" s="169"/>
      <c r="G51" s="169"/>
      <c r="H51" s="169"/>
      <c r="I51" s="169"/>
      <c r="J51" s="169"/>
      <c r="K51" s="169"/>
      <c r="L51" s="169"/>
      <c r="M51" s="169"/>
      <c r="N51" s="69">
        <f t="shared" si="3"/>
        <v>0</v>
      </c>
      <c r="Q51" s="37"/>
      <c r="R51" s="38"/>
      <c r="S51" s="38"/>
      <c r="T51" s="38"/>
      <c r="U51" s="38"/>
      <c r="V51" s="38"/>
      <c r="W51" s="38"/>
      <c r="X51" s="38"/>
      <c r="Y51" s="38"/>
      <c r="Z51" s="38"/>
      <c r="AA51" s="38"/>
    </row>
    <row r="52" spans="1:27" ht="15" customHeight="1" x14ac:dyDescent="0.4">
      <c r="A52" s="68">
        <f>'Weekly Menus'!B24</f>
        <v>0</v>
      </c>
      <c r="B52" s="118"/>
      <c r="C52" s="169"/>
      <c r="D52" s="169"/>
      <c r="E52" s="177"/>
      <c r="F52" s="169"/>
      <c r="G52" s="169"/>
      <c r="H52" s="169"/>
      <c r="I52" s="169"/>
      <c r="J52" s="169"/>
      <c r="K52" s="169"/>
      <c r="L52" s="169"/>
      <c r="M52" s="169"/>
      <c r="N52" s="69">
        <f t="shared" si="3"/>
        <v>0</v>
      </c>
      <c r="Q52" s="37"/>
      <c r="R52" s="38"/>
      <c r="S52" s="38"/>
      <c r="T52" s="38"/>
      <c r="U52" s="38"/>
      <c r="V52" s="38"/>
      <c r="W52" s="38"/>
      <c r="X52" s="38"/>
      <c r="Y52" s="38"/>
      <c r="Z52" s="38"/>
      <c r="AA52" s="38"/>
    </row>
    <row r="53" spans="1:27" ht="15" customHeight="1" x14ac:dyDescent="0.4">
      <c r="A53" s="68">
        <f>'Weekly Menus'!B25</f>
        <v>0</v>
      </c>
      <c r="B53" s="118"/>
      <c r="C53" s="169"/>
      <c r="D53" s="169"/>
      <c r="E53" s="177"/>
      <c r="F53" s="169"/>
      <c r="G53" s="169"/>
      <c r="H53" s="169"/>
      <c r="I53" s="169"/>
      <c r="J53" s="169"/>
      <c r="K53" s="169"/>
      <c r="L53" s="169"/>
      <c r="M53" s="169"/>
      <c r="N53" s="69">
        <f t="shared" si="3"/>
        <v>0</v>
      </c>
      <c r="Q53" s="37"/>
      <c r="R53" s="38"/>
      <c r="S53" s="38"/>
      <c r="T53" s="38"/>
      <c r="U53" s="38"/>
      <c r="V53" s="38"/>
      <c r="W53" s="38"/>
      <c r="X53" s="38"/>
      <c r="Y53" s="38"/>
      <c r="Z53" s="38"/>
      <c r="AA53" s="38"/>
    </row>
    <row r="54" spans="1:27" x14ac:dyDescent="0.4">
      <c r="A54" s="68">
        <f>'Weekly Menus'!B26</f>
        <v>0</v>
      </c>
      <c r="B54" s="118"/>
      <c r="C54" s="169"/>
      <c r="D54" s="169"/>
      <c r="E54" s="177"/>
      <c r="F54" s="169"/>
      <c r="G54" s="169"/>
      <c r="H54" s="169"/>
      <c r="I54" s="169"/>
      <c r="J54" s="169"/>
      <c r="K54" s="169"/>
      <c r="L54" s="169"/>
      <c r="M54" s="169"/>
      <c r="N54" s="69">
        <f t="shared" si="3"/>
        <v>0</v>
      </c>
      <c r="Q54" s="37"/>
      <c r="R54" s="38"/>
      <c r="S54" s="38"/>
      <c r="T54" s="38"/>
      <c r="U54" s="38"/>
      <c r="V54" s="38"/>
      <c r="W54" s="38"/>
      <c r="X54" s="38"/>
      <c r="Y54" s="38"/>
      <c r="Z54" s="38"/>
      <c r="AA54" s="38"/>
    </row>
    <row r="55" spans="1:27" x14ac:dyDescent="0.4">
      <c r="A55" s="247" t="s">
        <v>20</v>
      </c>
      <c r="B55" s="248"/>
      <c r="C55" s="43">
        <f>SUM(C35:C54)</f>
        <v>0</v>
      </c>
      <c r="D55" s="44">
        <f>SUM(D35:D54)</f>
        <v>0</v>
      </c>
      <c r="E55" s="227">
        <f>SUMIF(E35:E54,"yes",D35:D54)</f>
        <v>0</v>
      </c>
      <c r="F55" s="45">
        <f t="shared" ref="F55:M55" si="4">SUM(F35:F54)</f>
        <v>0</v>
      </c>
      <c r="G55" s="122">
        <f t="shared" si="4"/>
        <v>0</v>
      </c>
      <c r="H55" s="46">
        <f t="shared" si="4"/>
        <v>0</v>
      </c>
      <c r="I55" s="47">
        <f t="shared" si="4"/>
        <v>0</v>
      </c>
      <c r="J55" s="48">
        <f t="shared" si="4"/>
        <v>0</v>
      </c>
      <c r="K55" s="49">
        <f t="shared" si="4"/>
        <v>0</v>
      </c>
      <c r="L55" s="50">
        <f t="shared" si="4"/>
        <v>0</v>
      </c>
      <c r="M55" s="51">
        <f t="shared" si="4"/>
        <v>0</v>
      </c>
      <c r="N55" s="52">
        <f>SUM(H55:M55)</f>
        <v>0</v>
      </c>
      <c r="Q55" s="37"/>
      <c r="R55" s="38"/>
      <c r="S55" s="38"/>
      <c r="T55" s="38"/>
      <c r="U55" s="38"/>
      <c r="V55" s="38"/>
      <c r="W55" s="38"/>
      <c r="X55" s="38"/>
      <c r="Y55" s="38"/>
      <c r="Z55" s="38"/>
      <c r="AA55" s="38"/>
    </row>
    <row r="56" spans="1:27" ht="29.15" x14ac:dyDescent="0.4">
      <c r="A56" s="249" t="s">
        <v>18</v>
      </c>
      <c r="B56" s="250"/>
      <c r="C56" s="34" t="s">
        <v>73</v>
      </c>
      <c r="D56" s="34" t="s">
        <v>73</v>
      </c>
      <c r="E56" s="228"/>
      <c r="F56" s="34" t="s">
        <v>21</v>
      </c>
      <c r="G56" s="34" t="s">
        <v>23</v>
      </c>
      <c r="H56" s="35"/>
      <c r="I56" s="35"/>
      <c r="J56" s="35"/>
      <c r="K56" s="35"/>
      <c r="L56" s="35"/>
      <c r="M56" s="35"/>
      <c r="N56" s="36" t="s">
        <v>22</v>
      </c>
      <c r="Q56" s="37"/>
      <c r="R56" s="38"/>
      <c r="S56" s="38"/>
      <c r="T56" s="38"/>
      <c r="U56" s="38"/>
      <c r="V56" s="38"/>
      <c r="W56" s="38"/>
      <c r="X56" s="38"/>
      <c r="Y56" s="38"/>
      <c r="Z56" s="38"/>
      <c r="AA56" s="38"/>
    </row>
    <row r="57" spans="1:27" ht="15.75" customHeight="1" thickBot="1" x14ac:dyDescent="0.45">
      <c r="A57" s="251" t="s">
        <v>12</v>
      </c>
      <c r="B57" s="252"/>
      <c r="C57" s="5" t="str">
        <f>IF(C55&gt;=1,"Yes","No")</f>
        <v>No</v>
      </c>
      <c r="D57" s="5" t="str">
        <f t="shared" ref="D57" si="5">IF(D55&gt;=1,"Yes","No")</f>
        <v>No</v>
      </c>
      <c r="E57" s="229"/>
      <c r="F57" s="5" t="str">
        <f>IF(F55&gt;=0.5,"Yes","No")</f>
        <v>No</v>
      </c>
      <c r="G57" s="5" t="str">
        <f>IF(G55&gt;=1,"Yes","No")</f>
        <v>No</v>
      </c>
      <c r="H57" s="6"/>
      <c r="I57" s="6"/>
      <c r="J57" s="6"/>
      <c r="K57" s="6"/>
      <c r="L57" s="6"/>
      <c r="M57" s="6"/>
      <c r="N57" s="7" t="str">
        <f>IF(N55&gt;=0.75,"Yes","No")</f>
        <v>No</v>
      </c>
      <c r="Q57" s="37"/>
      <c r="R57" s="38"/>
      <c r="S57" s="38"/>
      <c r="T57" s="38"/>
      <c r="U57" s="38"/>
      <c r="V57" s="38"/>
      <c r="W57" s="38"/>
      <c r="X57" s="38"/>
      <c r="Y57" s="38"/>
      <c r="Z57" s="38"/>
      <c r="AA57" s="38"/>
    </row>
    <row r="58" spans="1:27" ht="15.75" customHeight="1" thickBot="1" x14ac:dyDescent="0.45">
      <c r="A58" s="30"/>
      <c r="B58" s="31"/>
      <c r="C58" s="30"/>
      <c r="D58" s="30"/>
      <c r="E58" s="30"/>
      <c r="F58" s="30"/>
      <c r="G58" s="30"/>
      <c r="H58" s="30"/>
      <c r="I58" s="30"/>
      <c r="J58" s="30"/>
      <c r="K58" s="30"/>
      <c r="L58" s="30"/>
      <c r="M58" s="30"/>
      <c r="N58" s="30"/>
      <c r="Q58" s="37"/>
      <c r="R58" s="38"/>
      <c r="S58" s="38"/>
      <c r="T58" s="38"/>
      <c r="U58" s="38"/>
      <c r="V58" s="38"/>
      <c r="W58" s="38"/>
      <c r="X58" s="38"/>
      <c r="Y58" s="38"/>
      <c r="Z58" s="38"/>
      <c r="AA58" s="38"/>
    </row>
    <row r="59" spans="1:27" ht="30" customHeight="1" x14ac:dyDescent="0.4">
      <c r="A59" s="244" t="s">
        <v>66</v>
      </c>
      <c r="B59" s="245"/>
      <c r="C59" s="245"/>
      <c r="D59" s="245"/>
      <c r="E59" s="245"/>
      <c r="F59" s="245"/>
      <c r="G59" s="245"/>
      <c r="H59" s="245"/>
      <c r="I59" s="245"/>
      <c r="J59" s="245"/>
      <c r="K59" s="245"/>
      <c r="L59" s="245"/>
      <c r="M59" s="245"/>
      <c r="N59" s="246"/>
      <c r="Q59" s="4"/>
      <c r="R59" s="4"/>
      <c r="S59" s="4"/>
      <c r="T59" s="4"/>
      <c r="U59" s="4"/>
      <c r="V59" s="4"/>
      <c r="W59" s="4"/>
      <c r="X59" s="4"/>
      <c r="Y59" s="4"/>
      <c r="Z59" s="4"/>
      <c r="AA59" s="4"/>
    </row>
    <row r="60" spans="1:27" s="53" customFormat="1" ht="15" customHeight="1" x14ac:dyDescent="0.4">
      <c r="A60" s="61" t="s">
        <v>40</v>
      </c>
      <c r="B60" s="62">
        <f>'Weekly Menus'!B4</f>
        <v>0</v>
      </c>
      <c r="C60" s="42"/>
      <c r="D60" s="42"/>
      <c r="E60" s="42"/>
      <c r="F60" s="42"/>
      <c r="G60" s="42"/>
      <c r="H60" s="42"/>
      <c r="I60" s="42"/>
      <c r="J60" s="42"/>
      <c r="K60" s="42"/>
      <c r="L60" s="42"/>
      <c r="M60" s="42"/>
      <c r="N60" s="63"/>
      <c r="Q60" s="4"/>
      <c r="R60" s="4"/>
      <c r="S60" s="4"/>
      <c r="T60" s="4"/>
      <c r="U60" s="4"/>
      <c r="V60" s="4"/>
      <c r="W60" s="4"/>
      <c r="X60" s="4"/>
      <c r="Y60" s="4"/>
      <c r="Z60" s="4"/>
      <c r="AA60" s="4"/>
    </row>
    <row r="61" spans="1:27" ht="15.75" customHeight="1" thickBot="1" x14ac:dyDescent="0.45">
      <c r="A61" s="64"/>
      <c r="B61" s="42"/>
      <c r="C61" s="42"/>
      <c r="D61" s="42"/>
      <c r="E61" s="42"/>
      <c r="F61" s="42"/>
      <c r="G61" s="42"/>
      <c r="H61" s="42"/>
      <c r="I61" s="42"/>
      <c r="J61" s="42"/>
      <c r="K61" s="42"/>
      <c r="L61" s="42"/>
      <c r="M61" s="42"/>
      <c r="N61" s="63"/>
      <c r="Q61" s="4"/>
      <c r="R61" s="4"/>
      <c r="S61" s="4"/>
      <c r="T61" s="4"/>
      <c r="U61" s="4"/>
      <c r="V61" s="4"/>
      <c r="W61" s="4"/>
      <c r="X61" s="4"/>
      <c r="Y61" s="4"/>
      <c r="Z61" s="4"/>
      <c r="AA61" s="4"/>
    </row>
    <row r="62" spans="1:27" ht="15" customHeight="1" x14ac:dyDescent="0.5">
      <c r="A62" s="253" t="s">
        <v>7</v>
      </c>
      <c r="B62" s="254"/>
      <c r="C62" s="254"/>
      <c r="D62" s="254"/>
      <c r="E62" s="254"/>
      <c r="F62" s="254"/>
      <c r="G62" s="254"/>
      <c r="H62" s="254"/>
      <c r="I62" s="254"/>
      <c r="J62" s="254"/>
      <c r="K62" s="254"/>
      <c r="L62" s="254"/>
      <c r="M62" s="254"/>
      <c r="N62" s="255"/>
      <c r="Q62" s="4"/>
      <c r="R62" s="4"/>
      <c r="S62" s="4"/>
      <c r="T62" s="4"/>
      <c r="U62" s="4"/>
      <c r="V62" s="4"/>
      <c r="W62" s="4"/>
      <c r="X62" s="4"/>
      <c r="Y62" s="4"/>
      <c r="Z62" s="4"/>
      <c r="AA62" s="4"/>
    </row>
    <row r="63" spans="1:27" ht="45" customHeight="1" x14ac:dyDescent="0.4">
      <c r="A63" s="9" t="s">
        <v>11</v>
      </c>
      <c r="B63" s="8" t="s">
        <v>63</v>
      </c>
      <c r="C63" s="18" t="s">
        <v>0</v>
      </c>
      <c r="D63" s="17" t="s">
        <v>72</v>
      </c>
      <c r="E63" s="226" t="s">
        <v>90</v>
      </c>
      <c r="F63" s="16" t="s">
        <v>1</v>
      </c>
      <c r="G63" s="120" t="s">
        <v>68</v>
      </c>
      <c r="H63" s="10" t="s">
        <v>16</v>
      </c>
      <c r="I63" s="11" t="s">
        <v>15</v>
      </c>
      <c r="J63" s="12" t="s">
        <v>2</v>
      </c>
      <c r="K63" s="13" t="s">
        <v>3</v>
      </c>
      <c r="L63" s="14" t="s">
        <v>4</v>
      </c>
      <c r="M63" s="33" t="s">
        <v>27</v>
      </c>
      <c r="N63" s="15" t="s">
        <v>14</v>
      </c>
      <c r="Q63" s="4"/>
      <c r="R63" s="4"/>
      <c r="S63" s="4"/>
      <c r="T63" s="4"/>
      <c r="U63" s="4"/>
      <c r="V63" s="4"/>
      <c r="W63" s="4"/>
      <c r="X63" s="4"/>
      <c r="Y63" s="4"/>
      <c r="Z63" s="4"/>
      <c r="AA63" s="4"/>
    </row>
    <row r="64" spans="1:27" ht="15" customHeight="1" x14ac:dyDescent="0.4">
      <c r="A64" s="68">
        <f>'Weekly Menus'!C7</f>
        <v>0</v>
      </c>
      <c r="B64" s="117"/>
      <c r="C64" s="169"/>
      <c r="D64" s="169"/>
      <c r="E64" s="177"/>
      <c r="F64" s="169"/>
      <c r="G64" s="169"/>
      <c r="H64" s="169"/>
      <c r="I64" s="169"/>
      <c r="J64" s="169"/>
      <c r="K64" s="169"/>
      <c r="L64" s="169"/>
      <c r="M64" s="170"/>
      <c r="N64" s="69">
        <f>SUM(H64:M64)</f>
        <v>0</v>
      </c>
      <c r="Q64" s="4"/>
      <c r="R64" s="4"/>
      <c r="S64" s="4"/>
      <c r="T64" s="4"/>
      <c r="U64" s="4"/>
      <c r="V64" s="4"/>
      <c r="W64" s="4"/>
      <c r="X64" s="4"/>
      <c r="Y64" s="4"/>
      <c r="Z64" s="4"/>
      <c r="AA64" s="4"/>
    </row>
    <row r="65" spans="1:27" ht="15" customHeight="1" x14ac:dyDescent="0.4">
      <c r="A65" s="68">
        <f>'Weekly Menus'!C8</f>
        <v>0</v>
      </c>
      <c r="B65" s="117"/>
      <c r="C65" s="169"/>
      <c r="D65" s="169"/>
      <c r="E65" s="177"/>
      <c r="F65" s="169"/>
      <c r="G65" s="169"/>
      <c r="H65" s="169"/>
      <c r="I65" s="169"/>
      <c r="J65" s="169"/>
      <c r="K65" s="169"/>
      <c r="L65" s="169"/>
      <c r="M65" s="170"/>
      <c r="N65" s="69">
        <f t="shared" ref="N65:N83" si="6">SUM(H65:M65)</f>
        <v>0</v>
      </c>
      <c r="Q65" s="4"/>
      <c r="R65" s="4"/>
      <c r="S65" s="4"/>
      <c r="T65" s="4"/>
      <c r="U65" s="4"/>
      <c r="V65" s="4"/>
      <c r="W65" s="4"/>
      <c r="X65" s="4"/>
      <c r="Y65" s="4"/>
      <c r="Z65" s="4"/>
      <c r="AA65" s="4"/>
    </row>
    <row r="66" spans="1:27" ht="15" customHeight="1" x14ac:dyDescent="0.4">
      <c r="A66" s="68">
        <f>'Weekly Menus'!C9</f>
        <v>0</v>
      </c>
      <c r="B66" s="117"/>
      <c r="C66" s="169"/>
      <c r="D66" s="169"/>
      <c r="E66" s="177"/>
      <c r="F66" s="169"/>
      <c r="G66" s="169"/>
      <c r="H66" s="169"/>
      <c r="I66" s="169"/>
      <c r="J66" s="169"/>
      <c r="K66" s="169"/>
      <c r="L66" s="169"/>
      <c r="M66" s="170"/>
      <c r="N66" s="69">
        <f t="shared" si="6"/>
        <v>0</v>
      </c>
      <c r="Q66" s="4"/>
      <c r="R66" s="4"/>
      <c r="S66" s="4"/>
      <c r="T66" s="4"/>
      <c r="U66" s="4"/>
      <c r="V66" s="4"/>
      <c r="W66" s="4"/>
      <c r="X66" s="4"/>
      <c r="Y66" s="4"/>
      <c r="Z66" s="4"/>
      <c r="AA66" s="4"/>
    </row>
    <row r="67" spans="1:27" ht="15" customHeight="1" x14ac:dyDescent="0.4">
      <c r="A67" s="68">
        <f>'Weekly Menus'!C10</f>
        <v>0</v>
      </c>
      <c r="B67" s="117"/>
      <c r="C67" s="169"/>
      <c r="D67" s="169"/>
      <c r="E67" s="177"/>
      <c r="F67" s="169"/>
      <c r="G67" s="169"/>
      <c r="H67" s="169"/>
      <c r="I67" s="169"/>
      <c r="J67" s="169"/>
      <c r="K67" s="169"/>
      <c r="L67" s="169"/>
      <c r="M67" s="170"/>
      <c r="N67" s="69">
        <f t="shared" si="6"/>
        <v>0</v>
      </c>
      <c r="Q67" s="4"/>
      <c r="R67" s="4"/>
      <c r="S67" s="4"/>
      <c r="T67" s="4"/>
      <c r="U67" s="4"/>
      <c r="V67" s="4"/>
      <c r="W67" s="4"/>
      <c r="X67" s="4"/>
      <c r="Y67" s="4"/>
      <c r="Z67" s="4"/>
      <c r="AA67" s="4"/>
    </row>
    <row r="68" spans="1:27" ht="15" customHeight="1" x14ac:dyDescent="0.4">
      <c r="A68" s="68">
        <f>'Weekly Menus'!C11</f>
        <v>0</v>
      </c>
      <c r="B68" s="117"/>
      <c r="C68" s="169"/>
      <c r="D68" s="169"/>
      <c r="E68" s="177"/>
      <c r="F68" s="169"/>
      <c r="G68" s="169"/>
      <c r="H68" s="169"/>
      <c r="I68" s="169"/>
      <c r="J68" s="169"/>
      <c r="K68" s="169"/>
      <c r="L68" s="169"/>
      <c r="M68" s="170"/>
      <c r="N68" s="69">
        <f t="shared" si="6"/>
        <v>0</v>
      </c>
      <c r="Q68" s="4"/>
      <c r="R68" s="4"/>
      <c r="S68" s="4"/>
      <c r="T68" s="4"/>
      <c r="U68" s="4"/>
      <c r="V68" s="4"/>
      <c r="W68" s="4"/>
      <c r="X68" s="4"/>
      <c r="Y68" s="4"/>
      <c r="Z68" s="4"/>
      <c r="AA68" s="4"/>
    </row>
    <row r="69" spans="1:27" ht="15" customHeight="1" x14ac:dyDescent="0.4">
      <c r="A69" s="68">
        <f>'Weekly Menus'!C12</f>
        <v>0</v>
      </c>
      <c r="B69" s="117"/>
      <c r="C69" s="169"/>
      <c r="D69" s="169"/>
      <c r="E69" s="177"/>
      <c r="F69" s="169"/>
      <c r="G69" s="169"/>
      <c r="H69" s="169"/>
      <c r="I69" s="169"/>
      <c r="J69" s="169"/>
      <c r="K69" s="169"/>
      <c r="L69" s="169"/>
      <c r="M69" s="170"/>
      <c r="N69" s="69">
        <f t="shared" si="6"/>
        <v>0</v>
      </c>
      <c r="Q69" s="37"/>
      <c r="R69" s="38"/>
      <c r="S69" s="38"/>
      <c r="T69" s="38"/>
      <c r="U69" s="38"/>
      <c r="V69" s="38"/>
      <c r="W69" s="38"/>
      <c r="X69" s="38"/>
      <c r="Y69" s="38"/>
      <c r="Z69" s="38"/>
      <c r="AA69" s="38"/>
    </row>
    <row r="70" spans="1:27" ht="15" customHeight="1" x14ac:dyDescent="0.4">
      <c r="A70" s="68">
        <f>'Weekly Menus'!C13</f>
        <v>0</v>
      </c>
      <c r="B70" s="117"/>
      <c r="C70" s="169"/>
      <c r="D70" s="169"/>
      <c r="E70" s="177"/>
      <c r="F70" s="169"/>
      <c r="G70" s="169"/>
      <c r="H70" s="169"/>
      <c r="I70" s="169"/>
      <c r="J70" s="169"/>
      <c r="K70" s="169"/>
      <c r="L70" s="169"/>
      <c r="M70" s="170"/>
      <c r="N70" s="69">
        <f t="shared" si="6"/>
        <v>0</v>
      </c>
      <c r="Q70" s="37"/>
      <c r="R70" s="38"/>
      <c r="S70" s="38"/>
      <c r="T70" s="38"/>
      <c r="U70" s="38"/>
      <c r="V70" s="38"/>
      <c r="W70" s="38"/>
      <c r="X70" s="38"/>
      <c r="Y70" s="38"/>
      <c r="Z70" s="38"/>
      <c r="AA70" s="38"/>
    </row>
    <row r="71" spans="1:27" ht="15" customHeight="1" x14ac:dyDescent="0.4">
      <c r="A71" s="68">
        <f>'Weekly Menus'!C14</f>
        <v>0</v>
      </c>
      <c r="B71" s="117"/>
      <c r="C71" s="169"/>
      <c r="D71" s="169"/>
      <c r="E71" s="177"/>
      <c r="F71" s="169"/>
      <c r="G71" s="169"/>
      <c r="H71" s="169"/>
      <c r="I71" s="169"/>
      <c r="J71" s="169"/>
      <c r="K71" s="169"/>
      <c r="L71" s="169"/>
      <c r="M71" s="170"/>
      <c r="N71" s="69">
        <f t="shared" si="6"/>
        <v>0</v>
      </c>
      <c r="Q71" s="37"/>
      <c r="R71" s="38"/>
      <c r="S71" s="38"/>
      <c r="T71" s="38"/>
      <c r="U71" s="38"/>
      <c r="V71" s="38"/>
      <c r="W71" s="38"/>
      <c r="X71" s="38"/>
      <c r="Y71" s="38"/>
      <c r="Z71" s="38"/>
      <c r="AA71" s="38"/>
    </row>
    <row r="72" spans="1:27" ht="15" customHeight="1" x14ac:dyDescent="0.4">
      <c r="A72" s="68">
        <f>'Weekly Menus'!C15</f>
        <v>0</v>
      </c>
      <c r="B72" s="117"/>
      <c r="C72" s="169"/>
      <c r="D72" s="169"/>
      <c r="E72" s="177"/>
      <c r="F72" s="169"/>
      <c r="G72" s="169"/>
      <c r="H72" s="169"/>
      <c r="I72" s="169"/>
      <c r="J72" s="169"/>
      <c r="K72" s="169"/>
      <c r="L72" s="169"/>
      <c r="M72" s="169"/>
      <c r="N72" s="69">
        <f t="shared" si="6"/>
        <v>0</v>
      </c>
      <c r="Q72" s="37"/>
      <c r="R72" s="38"/>
      <c r="S72" s="38"/>
      <c r="T72" s="38"/>
      <c r="U72" s="38"/>
      <c r="V72" s="38"/>
      <c r="W72" s="38"/>
      <c r="X72" s="38"/>
      <c r="Y72" s="38"/>
      <c r="Z72" s="38"/>
      <c r="AA72" s="38"/>
    </row>
    <row r="73" spans="1:27" ht="15" customHeight="1" x14ac:dyDescent="0.4">
      <c r="A73" s="68">
        <f>'Weekly Menus'!C16</f>
        <v>0</v>
      </c>
      <c r="B73" s="117"/>
      <c r="C73" s="169"/>
      <c r="D73" s="169"/>
      <c r="E73" s="177"/>
      <c r="F73" s="169"/>
      <c r="G73" s="169"/>
      <c r="H73" s="169"/>
      <c r="I73" s="169"/>
      <c r="J73" s="169"/>
      <c r="K73" s="169"/>
      <c r="L73" s="169"/>
      <c r="M73" s="169"/>
      <c r="N73" s="69">
        <f t="shared" si="6"/>
        <v>0</v>
      </c>
      <c r="Q73" s="37"/>
      <c r="R73" s="38"/>
      <c r="S73" s="38"/>
      <c r="T73" s="38"/>
      <c r="U73" s="38"/>
      <c r="V73" s="38"/>
      <c r="W73" s="38"/>
      <c r="X73" s="38"/>
      <c r="Y73" s="38"/>
      <c r="Z73" s="38"/>
      <c r="AA73" s="38"/>
    </row>
    <row r="74" spans="1:27" ht="15" customHeight="1" x14ac:dyDescent="0.4">
      <c r="A74" s="68">
        <f>'Weekly Menus'!C17</f>
        <v>0</v>
      </c>
      <c r="B74" s="118"/>
      <c r="C74" s="169"/>
      <c r="D74" s="169"/>
      <c r="E74" s="177"/>
      <c r="F74" s="169"/>
      <c r="G74" s="169"/>
      <c r="H74" s="169"/>
      <c r="I74" s="169"/>
      <c r="J74" s="169"/>
      <c r="K74" s="169"/>
      <c r="L74" s="169"/>
      <c r="M74" s="169"/>
      <c r="N74" s="69">
        <f t="shared" si="6"/>
        <v>0</v>
      </c>
      <c r="Q74" s="37"/>
      <c r="R74" s="38"/>
      <c r="S74" s="38"/>
      <c r="T74" s="38"/>
      <c r="U74" s="38"/>
      <c r="V74" s="38"/>
      <c r="W74" s="38"/>
      <c r="X74" s="38"/>
      <c r="Y74" s="38"/>
      <c r="Z74" s="38"/>
      <c r="AA74" s="38"/>
    </row>
    <row r="75" spans="1:27" ht="15" customHeight="1" x14ac:dyDescent="0.4">
      <c r="A75" s="68">
        <f>'Weekly Menus'!C18</f>
        <v>0</v>
      </c>
      <c r="B75" s="118"/>
      <c r="C75" s="169"/>
      <c r="D75" s="169"/>
      <c r="E75" s="177"/>
      <c r="F75" s="169"/>
      <c r="G75" s="169"/>
      <c r="H75" s="169"/>
      <c r="I75" s="169"/>
      <c r="J75" s="169"/>
      <c r="K75" s="169"/>
      <c r="L75" s="169"/>
      <c r="M75" s="169"/>
      <c r="N75" s="69">
        <f t="shared" si="6"/>
        <v>0</v>
      </c>
      <c r="Q75" s="37"/>
      <c r="R75" s="38"/>
      <c r="S75" s="38"/>
      <c r="T75" s="38"/>
      <c r="U75" s="38"/>
      <c r="V75" s="38"/>
      <c r="W75" s="38"/>
      <c r="X75" s="38"/>
      <c r="Y75" s="38"/>
      <c r="Z75" s="38"/>
      <c r="AA75" s="38"/>
    </row>
    <row r="76" spans="1:27" ht="15" customHeight="1" x14ac:dyDescent="0.4">
      <c r="A76" s="68">
        <f>'Weekly Menus'!C19</f>
        <v>0</v>
      </c>
      <c r="B76" s="118"/>
      <c r="C76" s="169"/>
      <c r="D76" s="169"/>
      <c r="E76" s="177"/>
      <c r="F76" s="169"/>
      <c r="G76" s="169"/>
      <c r="H76" s="169"/>
      <c r="I76" s="169"/>
      <c r="J76" s="169"/>
      <c r="K76" s="169"/>
      <c r="L76" s="169"/>
      <c r="M76" s="169"/>
      <c r="N76" s="69">
        <f t="shared" si="6"/>
        <v>0</v>
      </c>
      <c r="Q76" s="37"/>
      <c r="R76" s="38"/>
      <c r="S76" s="38"/>
      <c r="T76" s="38"/>
      <c r="U76" s="38"/>
      <c r="V76" s="38"/>
      <c r="W76" s="38"/>
      <c r="X76" s="38"/>
      <c r="Y76" s="38"/>
      <c r="Z76" s="38"/>
      <c r="AA76" s="38"/>
    </row>
    <row r="77" spans="1:27" ht="15" customHeight="1" x14ac:dyDescent="0.4">
      <c r="A77" s="68">
        <f>'Weekly Menus'!C20</f>
        <v>0</v>
      </c>
      <c r="B77" s="118"/>
      <c r="C77" s="169"/>
      <c r="D77" s="169"/>
      <c r="E77" s="177"/>
      <c r="F77" s="169"/>
      <c r="G77" s="169"/>
      <c r="H77" s="169"/>
      <c r="I77" s="169"/>
      <c r="J77" s="169"/>
      <c r="K77" s="169"/>
      <c r="L77" s="169"/>
      <c r="M77" s="169"/>
      <c r="N77" s="69">
        <f t="shared" si="6"/>
        <v>0</v>
      </c>
      <c r="Q77" s="37"/>
      <c r="R77" s="38"/>
      <c r="S77" s="38"/>
      <c r="T77" s="38"/>
      <c r="U77" s="38"/>
      <c r="V77" s="38"/>
      <c r="W77" s="38"/>
      <c r="X77" s="38"/>
      <c r="Y77" s="38"/>
      <c r="Z77" s="38"/>
      <c r="AA77" s="38"/>
    </row>
    <row r="78" spans="1:27" ht="15" customHeight="1" x14ac:dyDescent="0.4">
      <c r="A78" s="68">
        <f>'Weekly Menus'!C21</f>
        <v>0</v>
      </c>
      <c r="B78" s="118"/>
      <c r="C78" s="169"/>
      <c r="D78" s="169"/>
      <c r="E78" s="177"/>
      <c r="F78" s="169"/>
      <c r="G78" s="169"/>
      <c r="H78" s="169"/>
      <c r="I78" s="169"/>
      <c r="J78" s="169"/>
      <c r="K78" s="169"/>
      <c r="L78" s="169"/>
      <c r="M78" s="169"/>
      <c r="N78" s="69">
        <f t="shared" si="6"/>
        <v>0</v>
      </c>
      <c r="Q78" s="37"/>
      <c r="R78" s="38"/>
      <c r="S78" s="38"/>
      <c r="T78" s="38"/>
      <c r="U78" s="38"/>
      <c r="V78" s="38"/>
      <c r="W78" s="38"/>
      <c r="X78" s="38"/>
      <c r="Y78" s="38"/>
      <c r="Z78" s="38"/>
      <c r="AA78" s="38"/>
    </row>
    <row r="79" spans="1:27" ht="15" customHeight="1" x14ac:dyDescent="0.4">
      <c r="A79" s="68">
        <f>'Weekly Menus'!C22</f>
        <v>0</v>
      </c>
      <c r="B79" s="118"/>
      <c r="C79" s="169"/>
      <c r="D79" s="169"/>
      <c r="E79" s="177"/>
      <c r="F79" s="169"/>
      <c r="G79" s="169"/>
      <c r="H79" s="169"/>
      <c r="I79" s="169"/>
      <c r="J79" s="169"/>
      <c r="K79" s="169"/>
      <c r="L79" s="169"/>
      <c r="M79" s="169"/>
      <c r="N79" s="69">
        <f t="shared" si="6"/>
        <v>0</v>
      </c>
      <c r="Q79" s="4"/>
      <c r="R79" s="4"/>
      <c r="S79" s="4"/>
      <c r="T79" s="4"/>
      <c r="U79" s="4"/>
      <c r="V79" s="4"/>
      <c r="W79" s="4"/>
      <c r="X79" s="4"/>
      <c r="Y79" s="4"/>
      <c r="Z79" s="4"/>
      <c r="AA79" s="4"/>
    </row>
    <row r="80" spans="1:27" x14ac:dyDescent="0.4">
      <c r="A80" s="68">
        <f>'Weekly Menus'!C23</f>
        <v>0</v>
      </c>
      <c r="B80" s="118"/>
      <c r="C80" s="169"/>
      <c r="D80" s="169"/>
      <c r="E80" s="177"/>
      <c r="F80" s="169"/>
      <c r="G80" s="169"/>
      <c r="H80" s="169"/>
      <c r="I80" s="169"/>
      <c r="J80" s="169"/>
      <c r="K80" s="169"/>
      <c r="L80" s="169"/>
      <c r="M80" s="169"/>
      <c r="N80" s="69">
        <f t="shared" si="6"/>
        <v>0</v>
      </c>
      <c r="Q80" s="4"/>
      <c r="R80" s="4"/>
      <c r="S80" s="4"/>
      <c r="T80" s="4"/>
      <c r="U80" s="4"/>
      <c r="V80" s="4"/>
      <c r="W80" s="4"/>
      <c r="X80" s="4"/>
      <c r="Y80" s="4"/>
      <c r="Z80" s="4"/>
      <c r="AA80" s="4"/>
    </row>
    <row r="81" spans="1:27" x14ac:dyDescent="0.4">
      <c r="A81" s="68">
        <f>'Weekly Menus'!C24</f>
        <v>0</v>
      </c>
      <c r="B81" s="118"/>
      <c r="C81" s="169"/>
      <c r="D81" s="169"/>
      <c r="E81" s="177"/>
      <c r="F81" s="169"/>
      <c r="G81" s="169"/>
      <c r="H81" s="169"/>
      <c r="I81" s="169"/>
      <c r="J81" s="169"/>
      <c r="K81" s="169"/>
      <c r="L81" s="169"/>
      <c r="M81" s="169"/>
      <c r="N81" s="69">
        <f t="shared" si="6"/>
        <v>0</v>
      </c>
      <c r="Q81" s="4"/>
      <c r="R81" s="4"/>
      <c r="S81" s="4"/>
      <c r="T81" s="4"/>
      <c r="U81" s="4"/>
      <c r="V81" s="4"/>
      <c r="W81" s="4"/>
      <c r="X81" s="4"/>
      <c r="Y81" s="4"/>
      <c r="Z81" s="4"/>
      <c r="AA81" s="4"/>
    </row>
    <row r="82" spans="1:27" x14ac:dyDescent="0.4">
      <c r="A82" s="68">
        <f>'Weekly Menus'!C25</f>
        <v>0</v>
      </c>
      <c r="B82" s="118"/>
      <c r="C82" s="169"/>
      <c r="D82" s="169"/>
      <c r="E82" s="177"/>
      <c r="F82" s="169"/>
      <c r="G82" s="169"/>
      <c r="H82" s="169"/>
      <c r="I82" s="169"/>
      <c r="J82" s="169"/>
      <c r="K82" s="169"/>
      <c r="L82" s="169"/>
      <c r="M82" s="169"/>
      <c r="N82" s="69">
        <f t="shared" si="6"/>
        <v>0</v>
      </c>
      <c r="Q82" s="4"/>
      <c r="R82" s="4"/>
      <c r="S82" s="4"/>
      <c r="T82" s="4"/>
      <c r="U82" s="4"/>
      <c r="V82" s="4"/>
      <c r="W82" s="4"/>
      <c r="X82" s="4"/>
      <c r="Y82" s="4"/>
      <c r="Z82" s="4"/>
      <c r="AA82" s="4"/>
    </row>
    <row r="83" spans="1:27" x14ac:dyDescent="0.4">
      <c r="A83" s="68">
        <f>'Weekly Menus'!C26</f>
        <v>0</v>
      </c>
      <c r="B83" s="118"/>
      <c r="C83" s="169"/>
      <c r="D83" s="169"/>
      <c r="E83" s="177"/>
      <c r="F83" s="169"/>
      <c r="G83" s="169"/>
      <c r="H83" s="169"/>
      <c r="I83" s="169"/>
      <c r="J83" s="169"/>
      <c r="K83" s="169"/>
      <c r="L83" s="169"/>
      <c r="M83" s="169"/>
      <c r="N83" s="69">
        <f t="shared" si="6"/>
        <v>0</v>
      </c>
      <c r="Q83" s="4"/>
      <c r="R83" s="4"/>
      <c r="S83" s="4"/>
      <c r="T83" s="4"/>
      <c r="U83" s="4"/>
      <c r="V83" s="4"/>
      <c r="W83" s="4"/>
      <c r="X83" s="4"/>
      <c r="Y83" s="4"/>
      <c r="Z83" s="4"/>
      <c r="AA83" s="4"/>
    </row>
    <row r="84" spans="1:27" x14ac:dyDescent="0.4">
      <c r="A84" s="247" t="s">
        <v>20</v>
      </c>
      <c r="B84" s="248"/>
      <c r="C84" s="43">
        <f>SUM(C64:C83)</f>
        <v>0</v>
      </c>
      <c r="D84" s="44">
        <f>SUM(D64:D83)</f>
        <v>0</v>
      </c>
      <c r="E84" s="227">
        <f>SUMIF(E64:E83,"yes",D64:D83)</f>
        <v>0</v>
      </c>
      <c r="F84" s="45">
        <f t="shared" ref="F84:M84" si="7">SUM(F64:F83)</f>
        <v>0</v>
      </c>
      <c r="G84" s="122">
        <f t="shared" si="7"/>
        <v>0</v>
      </c>
      <c r="H84" s="46">
        <f t="shared" si="7"/>
        <v>0</v>
      </c>
      <c r="I84" s="47">
        <f t="shared" si="7"/>
        <v>0</v>
      </c>
      <c r="J84" s="48">
        <f t="shared" si="7"/>
        <v>0</v>
      </c>
      <c r="K84" s="49">
        <f t="shared" si="7"/>
        <v>0</v>
      </c>
      <c r="L84" s="50">
        <f t="shared" si="7"/>
        <v>0</v>
      </c>
      <c r="M84" s="51">
        <f t="shared" si="7"/>
        <v>0</v>
      </c>
      <c r="N84" s="52">
        <f>SUM(H84:M84)</f>
        <v>0</v>
      </c>
      <c r="Q84" s="4"/>
      <c r="R84" s="4"/>
      <c r="S84" s="4"/>
      <c r="T84" s="4"/>
      <c r="U84" s="4"/>
      <c r="V84" s="4"/>
      <c r="W84" s="4"/>
      <c r="X84" s="4"/>
      <c r="Y84" s="4"/>
      <c r="Z84" s="4"/>
      <c r="AA84" s="4"/>
    </row>
    <row r="85" spans="1:27" ht="30" customHeight="1" x14ac:dyDescent="0.4">
      <c r="A85" s="249" t="s">
        <v>18</v>
      </c>
      <c r="B85" s="250"/>
      <c r="C85" s="34" t="s">
        <v>73</v>
      </c>
      <c r="D85" s="34" t="s">
        <v>73</v>
      </c>
      <c r="E85" s="228"/>
      <c r="F85" s="34" t="s">
        <v>21</v>
      </c>
      <c r="G85" s="34" t="s">
        <v>23</v>
      </c>
      <c r="H85" s="35"/>
      <c r="I85" s="35"/>
      <c r="J85" s="35"/>
      <c r="K85" s="35"/>
      <c r="L85" s="35"/>
      <c r="M85" s="35"/>
      <c r="N85" s="36" t="s">
        <v>22</v>
      </c>
      <c r="Q85" s="37"/>
      <c r="R85" s="38"/>
      <c r="S85" s="38"/>
      <c r="T85" s="38"/>
      <c r="U85" s="38"/>
      <c r="V85" s="38"/>
      <c r="W85" s="38"/>
      <c r="X85" s="38"/>
      <c r="Y85" s="38"/>
      <c r="Z85" s="38"/>
      <c r="AA85" s="38"/>
    </row>
    <row r="86" spans="1:27" ht="15.75" customHeight="1" thickBot="1" x14ac:dyDescent="0.45">
      <c r="A86" s="251" t="s">
        <v>12</v>
      </c>
      <c r="B86" s="252"/>
      <c r="C86" s="5" t="str">
        <f>IF(C84&gt;=1,"Yes","No")</f>
        <v>No</v>
      </c>
      <c r="D86" s="5" t="str">
        <f t="shared" ref="D86" si="8">IF(D84&gt;=1,"Yes","No")</f>
        <v>No</v>
      </c>
      <c r="E86" s="229"/>
      <c r="F86" s="5" t="str">
        <f>IF(F84&gt;=0.5,"Yes","No")</f>
        <v>No</v>
      </c>
      <c r="G86" s="5" t="str">
        <f>IF(G84&gt;=1,"Yes","No")</f>
        <v>No</v>
      </c>
      <c r="H86" s="6"/>
      <c r="I86" s="6"/>
      <c r="J86" s="6"/>
      <c r="K86" s="6"/>
      <c r="L86" s="6"/>
      <c r="M86" s="6"/>
      <c r="N86" s="7" t="str">
        <f>IF(N84&gt;=0.75,"Yes","No")</f>
        <v>No</v>
      </c>
      <c r="Q86" s="37"/>
      <c r="R86" s="38"/>
      <c r="S86" s="38"/>
      <c r="T86" s="38"/>
      <c r="U86" s="38"/>
      <c r="V86" s="38"/>
      <c r="W86" s="38"/>
      <c r="X86" s="38"/>
      <c r="Y86" s="38"/>
      <c r="Z86" s="38"/>
      <c r="AA86" s="38"/>
    </row>
    <row r="87" spans="1:27" ht="15.75" customHeight="1" thickBot="1" x14ac:dyDescent="0.45">
      <c r="A87" s="30"/>
      <c r="B87" s="31"/>
      <c r="C87" s="30"/>
      <c r="D87" s="30"/>
      <c r="E87" s="30"/>
      <c r="F87" s="30"/>
      <c r="G87" s="30"/>
      <c r="H87" s="30"/>
      <c r="I87" s="30"/>
      <c r="J87" s="30"/>
      <c r="K87" s="30"/>
      <c r="L87" s="30"/>
      <c r="M87" s="30"/>
      <c r="N87" s="30"/>
      <c r="Q87" s="37"/>
      <c r="R87" s="38"/>
      <c r="S87" s="38"/>
      <c r="T87" s="38"/>
      <c r="U87" s="38"/>
      <c r="V87" s="38"/>
      <c r="W87" s="38"/>
      <c r="X87" s="38"/>
      <c r="Y87" s="38"/>
      <c r="Z87" s="38"/>
      <c r="AA87" s="38"/>
    </row>
    <row r="88" spans="1:27" ht="30" customHeight="1" x14ac:dyDescent="0.4">
      <c r="A88" s="244" t="s">
        <v>66</v>
      </c>
      <c r="B88" s="245"/>
      <c r="C88" s="245"/>
      <c r="D88" s="245"/>
      <c r="E88" s="245"/>
      <c r="F88" s="245"/>
      <c r="G88" s="245"/>
      <c r="H88" s="245"/>
      <c r="I88" s="245"/>
      <c r="J88" s="245"/>
      <c r="K88" s="245"/>
      <c r="L88" s="245"/>
      <c r="M88" s="245"/>
      <c r="N88" s="246"/>
      <c r="Q88" s="37"/>
      <c r="R88" s="38"/>
      <c r="S88" s="38"/>
      <c r="T88" s="38"/>
      <c r="U88" s="38"/>
      <c r="V88" s="38"/>
      <c r="W88" s="38"/>
      <c r="X88" s="38"/>
      <c r="Y88" s="38"/>
      <c r="Z88" s="38"/>
      <c r="AA88" s="38"/>
    </row>
    <row r="89" spans="1:27" s="59" customFormat="1" ht="15" customHeight="1" x14ac:dyDescent="0.4">
      <c r="A89" s="61" t="s">
        <v>40</v>
      </c>
      <c r="B89" s="62">
        <f>'Weekly Menus'!B4</f>
        <v>0</v>
      </c>
      <c r="C89" s="58"/>
      <c r="D89" s="58"/>
      <c r="E89" s="58"/>
      <c r="F89" s="58"/>
      <c r="G89" s="58"/>
      <c r="H89" s="58"/>
      <c r="I89" s="58"/>
      <c r="J89" s="58"/>
      <c r="K89" s="58"/>
      <c r="L89" s="58"/>
      <c r="M89" s="58"/>
      <c r="N89" s="65"/>
      <c r="Q89" s="56"/>
      <c r="R89" s="60"/>
      <c r="S89" s="60"/>
      <c r="T89" s="60"/>
      <c r="U89" s="60"/>
      <c r="V89" s="60"/>
      <c r="W89" s="60"/>
      <c r="X89" s="60"/>
      <c r="Y89" s="60"/>
      <c r="Z89" s="60"/>
      <c r="AA89" s="60"/>
    </row>
    <row r="90" spans="1:27" ht="15.75" customHeight="1" thickBot="1" x14ac:dyDescent="0.45">
      <c r="A90" s="64"/>
      <c r="B90" s="42"/>
      <c r="C90" s="42"/>
      <c r="D90" s="42"/>
      <c r="E90" s="42"/>
      <c r="F90" s="42"/>
      <c r="G90" s="42"/>
      <c r="H90" s="42"/>
      <c r="I90" s="42"/>
      <c r="J90" s="42"/>
      <c r="K90" s="42"/>
      <c r="L90" s="42"/>
      <c r="M90" s="42"/>
      <c r="N90" s="63"/>
      <c r="Q90" s="37"/>
      <c r="R90" s="38"/>
      <c r="S90" s="38"/>
      <c r="T90" s="38"/>
      <c r="U90" s="38"/>
      <c r="V90" s="38"/>
      <c r="W90" s="38"/>
      <c r="X90" s="38"/>
      <c r="Y90" s="38"/>
      <c r="Z90" s="38"/>
      <c r="AA90" s="38"/>
    </row>
    <row r="91" spans="1:27" ht="15" customHeight="1" x14ac:dyDescent="0.5">
      <c r="A91" s="253" t="s">
        <v>8</v>
      </c>
      <c r="B91" s="254"/>
      <c r="C91" s="254"/>
      <c r="D91" s="254"/>
      <c r="E91" s="254"/>
      <c r="F91" s="254"/>
      <c r="G91" s="254"/>
      <c r="H91" s="254"/>
      <c r="I91" s="254"/>
      <c r="J91" s="254"/>
      <c r="K91" s="254"/>
      <c r="L91" s="254"/>
      <c r="M91" s="254"/>
      <c r="N91" s="255"/>
      <c r="Q91" s="37"/>
      <c r="R91" s="38"/>
      <c r="S91" s="38"/>
      <c r="T91" s="38"/>
      <c r="U91" s="38"/>
      <c r="V91" s="38"/>
      <c r="W91" s="38"/>
      <c r="X91" s="38"/>
      <c r="Y91" s="38"/>
      <c r="Z91" s="38"/>
      <c r="AA91" s="38"/>
    </row>
    <row r="92" spans="1:27" ht="45" customHeight="1" x14ac:dyDescent="0.4">
      <c r="A92" s="9" t="s">
        <v>11</v>
      </c>
      <c r="B92" s="8" t="s">
        <v>63</v>
      </c>
      <c r="C92" s="18" t="s">
        <v>0</v>
      </c>
      <c r="D92" s="17" t="s">
        <v>72</v>
      </c>
      <c r="E92" s="226" t="s">
        <v>90</v>
      </c>
      <c r="F92" s="16" t="s">
        <v>1</v>
      </c>
      <c r="G92" s="120" t="s">
        <v>68</v>
      </c>
      <c r="H92" s="10" t="s">
        <v>16</v>
      </c>
      <c r="I92" s="11" t="s">
        <v>15</v>
      </c>
      <c r="J92" s="12" t="s">
        <v>2</v>
      </c>
      <c r="K92" s="13" t="s">
        <v>3</v>
      </c>
      <c r="L92" s="14" t="s">
        <v>4</v>
      </c>
      <c r="M92" s="33" t="s">
        <v>27</v>
      </c>
      <c r="N92" s="15" t="s">
        <v>14</v>
      </c>
      <c r="Q92" s="37"/>
      <c r="R92" s="38"/>
      <c r="S92" s="38"/>
      <c r="T92" s="38"/>
      <c r="U92" s="38"/>
      <c r="V92" s="38"/>
      <c r="W92" s="38"/>
      <c r="X92" s="38"/>
      <c r="Y92" s="38"/>
      <c r="Z92" s="38"/>
      <c r="AA92" s="38"/>
    </row>
    <row r="93" spans="1:27" ht="15" customHeight="1" x14ac:dyDescent="0.4">
      <c r="A93" s="68">
        <f>'Weekly Menus'!D7</f>
        <v>0</v>
      </c>
      <c r="B93" s="117"/>
      <c r="C93" s="169"/>
      <c r="D93" s="169"/>
      <c r="E93" s="177"/>
      <c r="F93" s="169"/>
      <c r="G93" s="169"/>
      <c r="H93" s="169"/>
      <c r="I93" s="169"/>
      <c r="J93" s="169"/>
      <c r="K93" s="169"/>
      <c r="L93" s="169"/>
      <c r="M93" s="170"/>
      <c r="N93" s="69">
        <f>SUM(H93:M93)</f>
        <v>0</v>
      </c>
      <c r="Q93" s="37"/>
      <c r="R93" s="38"/>
      <c r="S93" s="38"/>
      <c r="T93" s="38"/>
      <c r="U93" s="38"/>
      <c r="V93" s="38"/>
      <c r="W93" s="38"/>
      <c r="X93" s="38"/>
      <c r="Y93" s="38"/>
      <c r="Z93" s="38"/>
      <c r="AA93" s="38"/>
    </row>
    <row r="94" spans="1:27" ht="15" customHeight="1" x14ac:dyDescent="0.4">
      <c r="A94" s="68">
        <f>'Weekly Menus'!D8</f>
        <v>0</v>
      </c>
      <c r="B94" s="117"/>
      <c r="C94" s="169"/>
      <c r="D94" s="169"/>
      <c r="E94" s="177"/>
      <c r="F94" s="169"/>
      <c r="G94" s="169"/>
      <c r="H94" s="169"/>
      <c r="I94" s="169"/>
      <c r="J94" s="169"/>
      <c r="K94" s="169"/>
      <c r="L94" s="169"/>
      <c r="M94" s="170"/>
      <c r="N94" s="69">
        <f t="shared" ref="N94:N112" si="9">SUM(H94:M94)</f>
        <v>0</v>
      </c>
      <c r="Q94" s="37"/>
      <c r="R94" s="38"/>
      <c r="S94" s="38"/>
      <c r="T94" s="38"/>
      <c r="U94" s="38"/>
      <c r="V94" s="38"/>
      <c r="W94" s="38"/>
      <c r="X94" s="38"/>
      <c r="Y94" s="38"/>
      <c r="Z94" s="38"/>
      <c r="AA94" s="38"/>
    </row>
    <row r="95" spans="1:27" ht="15" customHeight="1" x14ac:dyDescent="0.4">
      <c r="A95" s="68">
        <f>'Weekly Menus'!D9</f>
        <v>0</v>
      </c>
      <c r="B95" s="117"/>
      <c r="C95" s="169"/>
      <c r="D95" s="169"/>
      <c r="E95" s="177"/>
      <c r="F95" s="169"/>
      <c r="G95" s="169"/>
      <c r="H95" s="169"/>
      <c r="I95" s="169"/>
      <c r="J95" s="169"/>
      <c r="K95" s="169"/>
      <c r="L95" s="169"/>
      <c r="M95" s="170"/>
      <c r="N95" s="69">
        <f t="shared" si="9"/>
        <v>0</v>
      </c>
      <c r="Q95" s="37"/>
      <c r="R95" s="38"/>
      <c r="S95" s="38"/>
      <c r="T95" s="38"/>
      <c r="U95" s="38"/>
      <c r="V95" s="38"/>
      <c r="W95" s="38"/>
      <c r="X95" s="38"/>
      <c r="Y95" s="38"/>
      <c r="Z95" s="38"/>
      <c r="AA95" s="38"/>
    </row>
    <row r="96" spans="1:27" ht="15" customHeight="1" x14ac:dyDescent="0.4">
      <c r="A96" s="68">
        <f>'Weekly Menus'!D10</f>
        <v>0</v>
      </c>
      <c r="B96" s="117"/>
      <c r="C96" s="169"/>
      <c r="D96" s="169"/>
      <c r="E96" s="177"/>
      <c r="F96" s="169"/>
      <c r="G96" s="169"/>
      <c r="H96" s="169"/>
      <c r="I96" s="169"/>
      <c r="J96" s="169"/>
      <c r="K96" s="169"/>
      <c r="L96" s="169"/>
      <c r="M96" s="170"/>
      <c r="N96" s="69">
        <f t="shared" si="9"/>
        <v>0</v>
      </c>
    </row>
    <row r="97" spans="1:14" ht="15" customHeight="1" x14ac:dyDescent="0.4">
      <c r="A97" s="68">
        <f>'Weekly Menus'!D11</f>
        <v>0</v>
      </c>
      <c r="B97" s="117"/>
      <c r="C97" s="169"/>
      <c r="D97" s="169"/>
      <c r="E97" s="177"/>
      <c r="F97" s="169"/>
      <c r="G97" s="169"/>
      <c r="H97" s="169"/>
      <c r="I97" s="169"/>
      <c r="J97" s="169"/>
      <c r="K97" s="169"/>
      <c r="L97" s="169"/>
      <c r="M97" s="170"/>
      <c r="N97" s="69">
        <f t="shared" si="9"/>
        <v>0</v>
      </c>
    </row>
    <row r="98" spans="1:14" ht="15" customHeight="1" x14ac:dyDescent="0.4">
      <c r="A98" s="68">
        <f>'Weekly Menus'!D12</f>
        <v>0</v>
      </c>
      <c r="B98" s="117"/>
      <c r="C98" s="169"/>
      <c r="D98" s="169"/>
      <c r="E98" s="177"/>
      <c r="F98" s="169"/>
      <c r="G98" s="169"/>
      <c r="H98" s="169"/>
      <c r="I98" s="169"/>
      <c r="J98" s="169"/>
      <c r="K98" s="169"/>
      <c r="L98" s="169"/>
      <c r="M98" s="170"/>
      <c r="N98" s="69">
        <f t="shared" si="9"/>
        <v>0</v>
      </c>
    </row>
    <row r="99" spans="1:14" ht="15" customHeight="1" x14ac:dyDescent="0.4">
      <c r="A99" s="68">
        <f>'Weekly Menus'!D13</f>
        <v>0</v>
      </c>
      <c r="B99" s="117"/>
      <c r="C99" s="169"/>
      <c r="D99" s="169"/>
      <c r="E99" s="177"/>
      <c r="F99" s="169"/>
      <c r="G99" s="169"/>
      <c r="H99" s="169"/>
      <c r="I99" s="169"/>
      <c r="J99" s="169"/>
      <c r="K99" s="169"/>
      <c r="L99" s="169"/>
      <c r="M99" s="170"/>
      <c r="N99" s="69">
        <f t="shared" si="9"/>
        <v>0</v>
      </c>
    </row>
    <row r="100" spans="1:14" ht="15" customHeight="1" x14ac:dyDescent="0.4">
      <c r="A100" s="68">
        <f>'Weekly Menus'!D14</f>
        <v>0</v>
      </c>
      <c r="B100" s="117"/>
      <c r="C100" s="169"/>
      <c r="D100" s="169"/>
      <c r="E100" s="177"/>
      <c r="F100" s="169"/>
      <c r="G100" s="169"/>
      <c r="H100" s="169"/>
      <c r="I100" s="169"/>
      <c r="J100" s="169"/>
      <c r="K100" s="169"/>
      <c r="L100" s="169"/>
      <c r="M100" s="170"/>
      <c r="N100" s="69">
        <f t="shared" si="9"/>
        <v>0</v>
      </c>
    </row>
    <row r="101" spans="1:14" ht="15" customHeight="1" x14ac:dyDescent="0.4">
      <c r="A101" s="68">
        <f>'Weekly Menus'!D15</f>
        <v>0</v>
      </c>
      <c r="B101" s="117"/>
      <c r="C101" s="169"/>
      <c r="D101" s="169"/>
      <c r="E101" s="177"/>
      <c r="F101" s="169"/>
      <c r="G101" s="169"/>
      <c r="H101" s="169"/>
      <c r="I101" s="169"/>
      <c r="J101" s="169"/>
      <c r="K101" s="169"/>
      <c r="L101" s="169"/>
      <c r="M101" s="170"/>
      <c r="N101" s="69">
        <f t="shared" si="9"/>
        <v>0</v>
      </c>
    </row>
    <row r="102" spans="1:14" ht="15" customHeight="1" x14ac:dyDescent="0.4">
      <c r="A102" s="68">
        <f>'Weekly Menus'!D16</f>
        <v>0</v>
      </c>
      <c r="B102" s="117"/>
      <c r="C102" s="169"/>
      <c r="D102" s="169"/>
      <c r="E102" s="177"/>
      <c r="F102" s="169"/>
      <c r="G102" s="169"/>
      <c r="H102" s="169"/>
      <c r="I102" s="169"/>
      <c r="J102" s="169"/>
      <c r="K102" s="169"/>
      <c r="L102" s="169"/>
      <c r="M102" s="170"/>
      <c r="N102" s="69">
        <f t="shared" si="9"/>
        <v>0</v>
      </c>
    </row>
    <row r="103" spans="1:14" ht="15" customHeight="1" x14ac:dyDescent="0.4">
      <c r="A103" s="68">
        <f>'Weekly Menus'!D17</f>
        <v>0</v>
      </c>
      <c r="B103" s="118"/>
      <c r="C103" s="169"/>
      <c r="D103" s="169"/>
      <c r="E103" s="177"/>
      <c r="F103" s="169"/>
      <c r="G103" s="169"/>
      <c r="H103" s="169"/>
      <c r="I103" s="169"/>
      <c r="J103" s="169"/>
      <c r="K103" s="169"/>
      <c r="L103" s="169"/>
      <c r="M103" s="169"/>
      <c r="N103" s="69">
        <f t="shared" si="9"/>
        <v>0</v>
      </c>
    </row>
    <row r="104" spans="1:14" ht="15" customHeight="1" x14ac:dyDescent="0.4">
      <c r="A104" s="68">
        <f>'Weekly Menus'!D18</f>
        <v>0</v>
      </c>
      <c r="B104" s="118"/>
      <c r="C104" s="169"/>
      <c r="D104" s="169"/>
      <c r="E104" s="177"/>
      <c r="F104" s="169"/>
      <c r="G104" s="169"/>
      <c r="H104" s="169"/>
      <c r="I104" s="169"/>
      <c r="J104" s="169"/>
      <c r="K104" s="169"/>
      <c r="L104" s="169"/>
      <c r="M104" s="169"/>
      <c r="N104" s="69">
        <f t="shared" si="9"/>
        <v>0</v>
      </c>
    </row>
    <row r="105" spans="1:14" ht="15" customHeight="1" x14ac:dyDescent="0.4">
      <c r="A105" s="68">
        <f>'Weekly Menus'!D19</f>
        <v>0</v>
      </c>
      <c r="B105" s="118"/>
      <c r="C105" s="169"/>
      <c r="D105" s="169"/>
      <c r="E105" s="177"/>
      <c r="F105" s="169"/>
      <c r="G105" s="169"/>
      <c r="H105" s="169"/>
      <c r="I105" s="169"/>
      <c r="J105" s="169"/>
      <c r="K105" s="169"/>
      <c r="L105" s="169"/>
      <c r="M105" s="169"/>
      <c r="N105" s="69">
        <f t="shared" si="9"/>
        <v>0</v>
      </c>
    </row>
    <row r="106" spans="1:14" ht="15" customHeight="1" x14ac:dyDescent="0.4">
      <c r="A106" s="68">
        <f>'Weekly Menus'!D20</f>
        <v>0</v>
      </c>
      <c r="B106" s="118"/>
      <c r="C106" s="169"/>
      <c r="D106" s="169"/>
      <c r="E106" s="177"/>
      <c r="F106" s="169"/>
      <c r="G106" s="169"/>
      <c r="H106" s="169"/>
      <c r="I106" s="169"/>
      <c r="J106" s="169"/>
      <c r="K106" s="169"/>
      <c r="L106" s="169"/>
      <c r="M106" s="169"/>
      <c r="N106" s="69">
        <f t="shared" si="9"/>
        <v>0</v>
      </c>
    </row>
    <row r="107" spans="1:14" x14ac:dyDescent="0.4">
      <c r="A107" s="68">
        <f>'Weekly Menus'!D21</f>
        <v>0</v>
      </c>
      <c r="B107" s="118"/>
      <c r="C107" s="169"/>
      <c r="D107" s="169"/>
      <c r="E107" s="177"/>
      <c r="F107" s="169"/>
      <c r="G107" s="169"/>
      <c r="H107" s="169"/>
      <c r="I107" s="169"/>
      <c r="J107" s="169"/>
      <c r="K107" s="169"/>
      <c r="L107" s="169"/>
      <c r="M107" s="169"/>
      <c r="N107" s="69">
        <f t="shared" si="9"/>
        <v>0</v>
      </c>
    </row>
    <row r="108" spans="1:14" x14ac:dyDescent="0.4">
      <c r="A108" s="68">
        <f>'Weekly Menus'!D22</f>
        <v>0</v>
      </c>
      <c r="B108" s="118"/>
      <c r="C108" s="169"/>
      <c r="D108" s="169"/>
      <c r="E108" s="177"/>
      <c r="F108" s="169"/>
      <c r="G108" s="169"/>
      <c r="H108" s="169"/>
      <c r="I108" s="169"/>
      <c r="J108" s="169"/>
      <c r="K108" s="169"/>
      <c r="L108" s="169"/>
      <c r="M108" s="169"/>
      <c r="N108" s="69">
        <f t="shared" si="9"/>
        <v>0</v>
      </c>
    </row>
    <row r="109" spans="1:14" x14ac:dyDescent="0.4">
      <c r="A109" s="68">
        <f>'Weekly Menus'!D23</f>
        <v>0</v>
      </c>
      <c r="B109" s="118"/>
      <c r="C109" s="169"/>
      <c r="D109" s="169"/>
      <c r="E109" s="177"/>
      <c r="F109" s="169"/>
      <c r="G109" s="169"/>
      <c r="H109" s="169"/>
      <c r="I109" s="169"/>
      <c r="J109" s="169"/>
      <c r="K109" s="169"/>
      <c r="L109" s="169"/>
      <c r="M109" s="169"/>
      <c r="N109" s="69">
        <f t="shared" si="9"/>
        <v>0</v>
      </c>
    </row>
    <row r="110" spans="1:14" x14ac:dyDescent="0.4">
      <c r="A110" s="68">
        <f>'Weekly Menus'!D24</f>
        <v>0</v>
      </c>
      <c r="B110" s="118"/>
      <c r="C110" s="169"/>
      <c r="D110" s="169"/>
      <c r="E110" s="177"/>
      <c r="F110" s="169"/>
      <c r="G110" s="169"/>
      <c r="H110" s="169"/>
      <c r="I110" s="169"/>
      <c r="J110" s="169"/>
      <c r="K110" s="169"/>
      <c r="L110" s="169"/>
      <c r="M110" s="169"/>
      <c r="N110" s="69">
        <f t="shared" si="9"/>
        <v>0</v>
      </c>
    </row>
    <row r="111" spans="1:14" x14ac:dyDescent="0.4">
      <c r="A111" s="68">
        <f>'Weekly Menus'!D25</f>
        <v>0</v>
      </c>
      <c r="B111" s="118"/>
      <c r="C111" s="169"/>
      <c r="D111" s="169"/>
      <c r="E111" s="177"/>
      <c r="F111" s="169"/>
      <c r="G111" s="169"/>
      <c r="H111" s="169"/>
      <c r="I111" s="169"/>
      <c r="J111" s="169"/>
      <c r="K111" s="169"/>
      <c r="L111" s="169"/>
      <c r="M111" s="169"/>
      <c r="N111" s="69">
        <f t="shared" si="9"/>
        <v>0</v>
      </c>
    </row>
    <row r="112" spans="1:14" x14ac:dyDescent="0.4">
      <c r="A112" s="68">
        <f>'Weekly Menus'!D26</f>
        <v>0</v>
      </c>
      <c r="B112" s="118"/>
      <c r="C112" s="169"/>
      <c r="D112" s="169"/>
      <c r="E112" s="177"/>
      <c r="F112" s="169"/>
      <c r="G112" s="169"/>
      <c r="H112" s="169"/>
      <c r="I112" s="169"/>
      <c r="J112" s="169"/>
      <c r="K112" s="169"/>
      <c r="L112" s="169"/>
      <c r="M112" s="169"/>
      <c r="N112" s="69">
        <f t="shared" si="9"/>
        <v>0</v>
      </c>
    </row>
    <row r="113" spans="1:14" ht="15" customHeight="1" x14ac:dyDescent="0.4">
      <c r="A113" s="247" t="s">
        <v>20</v>
      </c>
      <c r="B113" s="248"/>
      <c r="C113" s="43">
        <f>SUM(C93:C112)</f>
        <v>0</v>
      </c>
      <c r="D113" s="44">
        <f>SUM(D93:D112)</f>
        <v>0</v>
      </c>
      <c r="E113" s="227">
        <f>SUMIF(E93:E112,"yes",D93:D112)</f>
        <v>0</v>
      </c>
      <c r="F113" s="45">
        <f t="shared" ref="F113:M113" si="10">SUM(F93:F112)</f>
        <v>0</v>
      </c>
      <c r="G113" s="122">
        <f t="shared" si="10"/>
        <v>0</v>
      </c>
      <c r="H113" s="46">
        <f t="shared" si="10"/>
        <v>0</v>
      </c>
      <c r="I113" s="47">
        <f t="shared" si="10"/>
        <v>0</v>
      </c>
      <c r="J113" s="48">
        <f t="shared" si="10"/>
        <v>0</v>
      </c>
      <c r="K113" s="49">
        <f t="shared" si="10"/>
        <v>0</v>
      </c>
      <c r="L113" s="50">
        <f t="shared" si="10"/>
        <v>0</v>
      </c>
      <c r="M113" s="51">
        <f t="shared" si="10"/>
        <v>0</v>
      </c>
      <c r="N113" s="52">
        <f>SUM(H113:M113)</f>
        <v>0</v>
      </c>
    </row>
    <row r="114" spans="1:14" ht="30" customHeight="1" x14ac:dyDescent="0.4">
      <c r="A114" s="249" t="s">
        <v>18</v>
      </c>
      <c r="B114" s="250"/>
      <c r="C114" s="34" t="s">
        <v>73</v>
      </c>
      <c r="D114" s="34" t="s">
        <v>73</v>
      </c>
      <c r="E114" s="228"/>
      <c r="F114" s="34" t="s">
        <v>21</v>
      </c>
      <c r="G114" s="34" t="s">
        <v>23</v>
      </c>
      <c r="H114" s="35"/>
      <c r="I114" s="35"/>
      <c r="J114" s="35"/>
      <c r="K114" s="35"/>
      <c r="L114" s="35"/>
      <c r="M114" s="35"/>
      <c r="N114" s="36" t="s">
        <v>22</v>
      </c>
    </row>
    <row r="115" spans="1:14" ht="15.75" customHeight="1" thickBot="1" x14ac:dyDescent="0.45">
      <c r="A115" s="251" t="s">
        <v>12</v>
      </c>
      <c r="B115" s="252"/>
      <c r="C115" s="5" t="str">
        <f>IF(C113&gt;=1,"Yes","No")</f>
        <v>No</v>
      </c>
      <c r="D115" s="5" t="str">
        <f t="shared" ref="D115" si="11">IF(D113&gt;=1,"Yes","No")</f>
        <v>No</v>
      </c>
      <c r="E115" s="229"/>
      <c r="F115" s="5" t="str">
        <f>IF(F113&gt;=0.5,"Yes","No")</f>
        <v>No</v>
      </c>
      <c r="G115" s="5" t="str">
        <f>IF(G113&gt;=1,"Yes","No")</f>
        <v>No</v>
      </c>
      <c r="H115" s="6"/>
      <c r="I115" s="6"/>
      <c r="J115" s="6"/>
      <c r="K115" s="6"/>
      <c r="L115" s="6"/>
      <c r="M115" s="6"/>
      <c r="N115" s="7" t="str">
        <f>IF(N113&gt;=0.75,"Yes","No")</f>
        <v>No</v>
      </c>
    </row>
    <row r="116" spans="1:14" ht="15.75" customHeight="1" thickBot="1" x14ac:dyDescent="0.45">
      <c r="A116" s="30"/>
      <c r="B116" s="31"/>
      <c r="C116" s="30"/>
      <c r="D116" s="30"/>
      <c r="E116" s="30"/>
      <c r="F116" s="30"/>
      <c r="G116" s="30"/>
      <c r="H116" s="30"/>
      <c r="I116" s="30"/>
      <c r="J116" s="30"/>
      <c r="K116" s="30"/>
      <c r="L116" s="30"/>
      <c r="M116" s="30"/>
      <c r="N116" s="30"/>
    </row>
    <row r="117" spans="1:14" ht="30" customHeight="1" x14ac:dyDescent="0.4">
      <c r="A117" s="244" t="s">
        <v>66</v>
      </c>
      <c r="B117" s="245"/>
      <c r="C117" s="245"/>
      <c r="D117" s="245"/>
      <c r="E117" s="245"/>
      <c r="F117" s="245"/>
      <c r="G117" s="245"/>
      <c r="H117" s="245"/>
      <c r="I117" s="245"/>
      <c r="J117" s="245"/>
      <c r="K117" s="245"/>
      <c r="L117" s="245"/>
      <c r="M117" s="245"/>
      <c r="N117" s="246"/>
    </row>
    <row r="118" spans="1:14" s="59" customFormat="1" ht="15" customHeight="1" x14ac:dyDescent="0.4">
      <c r="A118" s="61" t="s">
        <v>40</v>
      </c>
      <c r="B118" s="62">
        <f>'Weekly Menus'!B4</f>
        <v>0</v>
      </c>
      <c r="C118" s="58"/>
      <c r="D118" s="58"/>
      <c r="E118" s="58"/>
      <c r="F118" s="58"/>
      <c r="G118" s="58"/>
      <c r="H118" s="58"/>
      <c r="I118" s="58"/>
      <c r="J118" s="58"/>
      <c r="K118" s="58"/>
      <c r="L118" s="58"/>
      <c r="M118" s="58"/>
      <c r="N118" s="65"/>
    </row>
    <row r="119" spans="1:14" ht="15.75" customHeight="1" thickBot="1" x14ac:dyDescent="0.45">
      <c r="A119" s="64"/>
      <c r="B119" s="42"/>
      <c r="C119" s="42"/>
      <c r="D119" s="42"/>
      <c r="E119" s="42"/>
      <c r="F119" s="42"/>
      <c r="G119" s="42"/>
      <c r="H119" s="42"/>
      <c r="I119" s="42"/>
      <c r="J119" s="42"/>
      <c r="K119" s="42"/>
      <c r="L119" s="42"/>
      <c r="M119" s="42"/>
      <c r="N119" s="63"/>
    </row>
    <row r="120" spans="1:14" ht="15" customHeight="1" x14ac:dyDescent="0.5">
      <c r="A120" s="253" t="s">
        <v>9</v>
      </c>
      <c r="B120" s="254"/>
      <c r="C120" s="254"/>
      <c r="D120" s="254"/>
      <c r="E120" s="254"/>
      <c r="F120" s="254"/>
      <c r="G120" s="254"/>
      <c r="H120" s="254"/>
      <c r="I120" s="254"/>
      <c r="J120" s="254"/>
      <c r="K120" s="254"/>
      <c r="L120" s="254"/>
      <c r="M120" s="254"/>
      <c r="N120" s="255"/>
    </row>
    <row r="121" spans="1:14" ht="45" customHeight="1" x14ac:dyDescent="0.4">
      <c r="A121" s="9" t="s">
        <v>11</v>
      </c>
      <c r="B121" s="8" t="s">
        <v>63</v>
      </c>
      <c r="C121" s="18" t="s">
        <v>0</v>
      </c>
      <c r="D121" s="17" t="s">
        <v>72</v>
      </c>
      <c r="E121" s="226" t="s">
        <v>90</v>
      </c>
      <c r="F121" s="16" t="s">
        <v>1</v>
      </c>
      <c r="G121" s="120" t="s">
        <v>68</v>
      </c>
      <c r="H121" s="10" t="s">
        <v>16</v>
      </c>
      <c r="I121" s="11" t="s">
        <v>15</v>
      </c>
      <c r="J121" s="12" t="s">
        <v>2</v>
      </c>
      <c r="K121" s="13" t="s">
        <v>3</v>
      </c>
      <c r="L121" s="14" t="s">
        <v>4</v>
      </c>
      <c r="M121" s="33" t="s">
        <v>27</v>
      </c>
      <c r="N121" s="15" t="s">
        <v>14</v>
      </c>
    </row>
    <row r="122" spans="1:14" ht="15" customHeight="1" x14ac:dyDescent="0.4">
      <c r="A122" s="68">
        <f>'Weekly Menus'!E7</f>
        <v>0</v>
      </c>
      <c r="B122" s="117"/>
      <c r="C122" s="169"/>
      <c r="D122" s="169"/>
      <c r="E122" s="177"/>
      <c r="F122" s="169"/>
      <c r="G122" s="169"/>
      <c r="H122" s="169"/>
      <c r="I122" s="169"/>
      <c r="J122" s="169"/>
      <c r="K122" s="169"/>
      <c r="L122" s="169"/>
      <c r="M122" s="170"/>
      <c r="N122" s="69">
        <f>SUM(H122:M122)</f>
        <v>0</v>
      </c>
    </row>
    <row r="123" spans="1:14" ht="15" customHeight="1" x14ac:dyDescent="0.4">
      <c r="A123" s="68">
        <f>'Weekly Menus'!E8</f>
        <v>0</v>
      </c>
      <c r="B123" s="117"/>
      <c r="C123" s="169"/>
      <c r="D123" s="169"/>
      <c r="E123" s="177"/>
      <c r="F123" s="169"/>
      <c r="G123" s="169"/>
      <c r="H123" s="169"/>
      <c r="I123" s="169"/>
      <c r="J123" s="169"/>
      <c r="K123" s="169"/>
      <c r="L123" s="169"/>
      <c r="M123" s="170"/>
      <c r="N123" s="69">
        <f t="shared" ref="N123:N141" si="12">SUM(H123:M123)</f>
        <v>0</v>
      </c>
    </row>
    <row r="124" spans="1:14" ht="15" customHeight="1" x14ac:dyDescent="0.4">
      <c r="A124" s="68">
        <f>'Weekly Menus'!E9</f>
        <v>0</v>
      </c>
      <c r="B124" s="117"/>
      <c r="C124" s="169"/>
      <c r="D124" s="169"/>
      <c r="E124" s="177"/>
      <c r="F124" s="169"/>
      <c r="G124" s="169"/>
      <c r="H124" s="169"/>
      <c r="I124" s="169"/>
      <c r="J124" s="169"/>
      <c r="K124" s="169"/>
      <c r="L124" s="169"/>
      <c r="M124" s="170"/>
      <c r="N124" s="69">
        <f t="shared" si="12"/>
        <v>0</v>
      </c>
    </row>
    <row r="125" spans="1:14" ht="15" customHeight="1" x14ac:dyDescent="0.4">
      <c r="A125" s="68">
        <f>'Weekly Menus'!E10</f>
        <v>0</v>
      </c>
      <c r="B125" s="117"/>
      <c r="C125" s="169"/>
      <c r="D125" s="169"/>
      <c r="E125" s="177"/>
      <c r="F125" s="169"/>
      <c r="G125" s="169"/>
      <c r="H125" s="169"/>
      <c r="I125" s="169"/>
      <c r="J125" s="169"/>
      <c r="K125" s="169"/>
      <c r="L125" s="169"/>
      <c r="M125" s="170"/>
      <c r="N125" s="69">
        <f t="shared" si="12"/>
        <v>0</v>
      </c>
    </row>
    <row r="126" spans="1:14" ht="15" customHeight="1" x14ac:dyDescent="0.4">
      <c r="A126" s="68">
        <f>'Weekly Menus'!E11</f>
        <v>0</v>
      </c>
      <c r="B126" s="117"/>
      <c r="C126" s="169"/>
      <c r="D126" s="169"/>
      <c r="E126" s="177"/>
      <c r="F126" s="169"/>
      <c r="G126" s="169"/>
      <c r="H126" s="169"/>
      <c r="I126" s="169"/>
      <c r="J126" s="169"/>
      <c r="K126" s="169"/>
      <c r="L126" s="169"/>
      <c r="M126" s="170"/>
      <c r="N126" s="69">
        <f t="shared" si="12"/>
        <v>0</v>
      </c>
    </row>
    <row r="127" spans="1:14" ht="15" customHeight="1" x14ac:dyDescent="0.4">
      <c r="A127" s="68">
        <f>'Weekly Menus'!E12</f>
        <v>0</v>
      </c>
      <c r="B127" s="117"/>
      <c r="C127" s="169"/>
      <c r="D127" s="169"/>
      <c r="E127" s="177"/>
      <c r="F127" s="169"/>
      <c r="G127" s="169"/>
      <c r="H127" s="169"/>
      <c r="I127" s="169"/>
      <c r="J127" s="169"/>
      <c r="K127" s="169"/>
      <c r="L127" s="169"/>
      <c r="M127" s="170"/>
      <c r="N127" s="69">
        <f t="shared" si="12"/>
        <v>0</v>
      </c>
    </row>
    <row r="128" spans="1:14" ht="15" customHeight="1" x14ac:dyDescent="0.4">
      <c r="A128" s="68">
        <f>'Weekly Menus'!E13</f>
        <v>0</v>
      </c>
      <c r="B128" s="117"/>
      <c r="C128" s="169"/>
      <c r="D128" s="169"/>
      <c r="E128" s="177"/>
      <c r="F128" s="169"/>
      <c r="G128" s="169"/>
      <c r="H128" s="169"/>
      <c r="I128" s="169"/>
      <c r="J128" s="169"/>
      <c r="K128" s="169"/>
      <c r="L128" s="169"/>
      <c r="M128" s="170"/>
      <c r="N128" s="69">
        <f t="shared" si="12"/>
        <v>0</v>
      </c>
    </row>
    <row r="129" spans="1:14" ht="15" customHeight="1" x14ac:dyDescent="0.4">
      <c r="A129" s="68">
        <f>'Weekly Menus'!E14</f>
        <v>0</v>
      </c>
      <c r="B129" s="117"/>
      <c r="C129" s="169"/>
      <c r="D129" s="169"/>
      <c r="E129" s="177"/>
      <c r="F129" s="169"/>
      <c r="G129" s="169"/>
      <c r="H129" s="169"/>
      <c r="I129" s="169"/>
      <c r="J129" s="169"/>
      <c r="K129" s="169"/>
      <c r="L129" s="169"/>
      <c r="M129" s="170"/>
      <c r="N129" s="69">
        <f t="shared" si="12"/>
        <v>0</v>
      </c>
    </row>
    <row r="130" spans="1:14" ht="15" customHeight="1" x14ac:dyDescent="0.4">
      <c r="A130" s="68">
        <f>'Weekly Menus'!E15</f>
        <v>0</v>
      </c>
      <c r="B130" s="117"/>
      <c r="C130" s="169"/>
      <c r="D130" s="169"/>
      <c r="E130" s="177"/>
      <c r="F130" s="169"/>
      <c r="G130" s="169"/>
      <c r="H130" s="169"/>
      <c r="I130" s="169"/>
      <c r="J130" s="169"/>
      <c r="K130" s="169"/>
      <c r="L130" s="169"/>
      <c r="M130" s="169"/>
      <c r="N130" s="69">
        <f t="shared" si="12"/>
        <v>0</v>
      </c>
    </row>
    <row r="131" spans="1:14" ht="15" customHeight="1" x14ac:dyDescent="0.4">
      <c r="A131" s="68">
        <f>'Weekly Menus'!E16</f>
        <v>0</v>
      </c>
      <c r="B131" s="117"/>
      <c r="C131" s="169"/>
      <c r="D131" s="169"/>
      <c r="E131" s="177"/>
      <c r="F131" s="169"/>
      <c r="G131" s="169"/>
      <c r="H131" s="169"/>
      <c r="I131" s="169"/>
      <c r="J131" s="169"/>
      <c r="K131" s="169"/>
      <c r="L131" s="169"/>
      <c r="M131" s="169"/>
      <c r="N131" s="69">
        <f t="shared" si="12"/>
        <v>0</v>
      </c>
    </row>
    <row r="132" spans="1:14" ht="15" customHeight="1" x14ac:dyDescent="0.4">
      <c r="A132" s="68">
        <f>'Weekly Menus'!E17</f>
        <v>0</v>
      </c>
      <c r="B132" s="118"/>
      <c r="C132" s="169"/>
      <c r="D132" s="169"/>
      <c r="E132" s="177"/>
      <c r="F132" s="169"/>
      <c r="G132" s="169"/>
      <c r="H132" s="169"/>
      <c r="I132" s="169"/>
      <c r="J132" s="169"/>
      <c r="K132" s="169"/>
      <c r="L132" s="169"/>
      <c r="M132" s="169"/>
      <c r="N132" s="69">
        <f t="shared" si="12"/>
        <v>0</v>
      </c>
    </row>
    <row r="133" spans="1:14" ht="15" customHeight="1" x14ac:dyDescent="0.4">
      <c r="A133" s="68">
        <f>'Weekly Menus'!E18</f>
        <v>0</v>
      </c>
      <c r="B133" s="118"/>
      <c r="C133" s="169"/>
      <c r="D133" s="169"/>
      <c r="E133" s="177"/>
      <c r="F133" s="169"/>
      <c r="G133" s="169"/>
      <c r="H133" s="169"/>
      <c r="I133" s="169"/>
      <c r="J133" s="169"/>
      <c r="K133" s="169"/>
      <c r="L133" s="169"/>
      <c r="M133" s="169"/>
      <c r="N133" s="69">
        <f t="shared" si="12"/>
        <v>0</v>
      </c>
    </row>
    <row r="134" spans="1:14" ht="15" customHeight="1" x14ac:dyDescent="0.4">
      <c r="A134" s="68">
        <f>'Weekly Menus'!E19</f>
        <v>0</v>
      </c>
      <c r="B134" s="118"/>
      <c r="C134" s="169"/>
      <c r="D134" s="169"/>
      <c r="E134" s="177"/>
      <c r="F134" s="169"/>
      <c r="G134" s="169"/>
      <c r="H134" s="169"/>
      <c r="I134" s="169"/>
      <c r="J134" s="169"/>
      <c r="K134" s="169"/>
      <c r="L134" s="169"/>
      <c r="M134" s="169"/>
      <c r="N134" s="69">
        <f t="shared" si="12"/>
        <v>0</v>
      </c>
    </row>
    <row r="135" spans="1:14" ht="15" customHeight="1" x14ac:dyDescent="0.4">
      <c r="A135" s="68">
        <f>'Weekly Menus'!E20</f>
        <v>0</v>
      </c>
      <c r="B135" s="118"/>
      <c r="C135" s="169"/>
      <c r="D135" s="169"/>
      <c r="E135" s="177"/>
      <c r="F135" s="169"/>
      <c r="G135" s="169"/>
      <c r="H135" s="169"/>
      <c r="I135" s="169"/>
      <c r="J135" s="169"/>
      <c r="K135" s="169"/>
      <c r="L135" s="169"/>
      <c r="M135" s="169"/>
      <c r="N135" s="69">
        <f t="shared" si="12"/>
        <v>0</v>
      </c>
    </row>
    <row r="136" spans="1:14" x14ac:dyDescent="0.4">
      <c r="A136" s="68">
        <f>'Weekly Menus'!E21</f>
        <v>0</v>
      </c>
      <c r="B136" s="118"/>
      <c r="C136" s="169"/>
      <c r="D136" s="169"/>
      <c r="E136" s="177"/>
      <c r="F136" s="169"/>
      <c r="G136" s="169"/>
      <c r="H136" s="169"/>
      <c r="I136" s="169"/>
      <c r="J136" s="169"/>
      <c r="K136" s="169"/>
      <c r="L136" s="169"/>
      <c r="M136" s="169"/>
      <c r="N136" s="69">
        <f t="shared" si="12"/>
        <v>0</v>
      </c>
    </row>
    <row r="137" spans="1:14" x14ac:dyDescent="0.4">
      <c r="A137" s="68">
        <f>'Weekly Menus'!E22</f>
        <v>0</v>
      </c>
      <c r="B137" s="118"/>
      <c r="C137" s="169"/>
      <c r="D137" s="169"/>
      <c r="E137" s="177"/>
      <c r="F137" s="169"/>
      <c r="G137" s="169"/>
      <c r="H137" s="169"/>
      <c r="I137" s="169"/>
      <c r="J137" s="169"/>
      <c r="K137" s="169"/>
      <c r="L137" s="169"/>
      <c r="M137" s="169"/>
      <c r="N137" s="69">
        <f t="shared" si="12"/>
        <v>0</v>
      </c>
    </row>
    <row r="138" spans="1:14" x14ac:dyDescent="0.4">
      <c r="A138" s="68">
        <f>'Weekly Menus'!E23</f>
        <v>0</v>
      </c>
      <c r="B138" s="118"/>
      <c r="C138" s="169"/>
      <c r="D138" s="169"/>
      <c r="E138" s="177"/>
      <c r="F138" s="169"/>
      <c r="G138" s="169"/>
      <c r="H138" s="169"/>
      <c r="I138" s="169"/>
      <c r="J138" s="169"/>
      <c r="K138" s="169"/>
      <c r="L138" s="169"/>
      <c r="M138" s="169"/>
      <c r="N138" s="69">
        <f t="shared" si="12"/>
        <v>0</v>
      </c>
    </row>
    <row r="139" spans="1:14" x14ac:dyDescent="0.4">
      <c r="A139" s="68">
        <f>'Weekly Menus'!E24</f>
        <v>0</v>
      </c>
      <c r="B139" s="118"/>
      <c r="C139" s="169"/>
      <c r="D139" s="169"/>
      <c r="E139" s="177"/>
      <c r="F139" s="169"/>
      <c r="G139" s="169"/>
      <c r="H139" s="169"/>
      <c r="I139" s="169"/>
      <c r="J139" s="169"/>
      <c r="K139" s="169"/>
      <c r="L139" s="169"/>
      <c r="M139" s="169"/>
      <c r="N139" s="69">
        <f t="shared" si="12"/>
        <v>0</v>
      </c>
    </row>
    <row r="140" spans="1:14" x14ac:dyDescent="0.4">
      <c r="A140" s="68">
        <f>'Weekly Menus'!E25</f>
        <v>0</v>
      </c>
      <c r="B140" s="118"/>
      <c r="C140" s="169"/>
      <c r="D140" s="169"/>
      <c r="E140" s="177"/>
      <c r="F140" s="169"/>
      <c r="G140" s="169"/>
      <c r="H140" s="169"/>
      <c r="I140" s="169"/>
      <c r="J140" s="169"/>
      <c r="K140" s="169"/>
      <c r="L140" s="169"/>
      <c r="M140" s="169"/>
      <c r="N140" s="69">
        <f t="shared" si="12"/>
        <v>0</v>
      </c>
    </row>
    <row r="141" spans="1:14" x14ac:dyDescent="0.4">
      <c r="A141" s="68">
        <f>'Weekly Menus'!E26</f>
        <v>0</v>
      </c>
      <c r="B141" s="118"/>
      <c r="C141" s="169"/>
      <c r="D141" s="169"/>
      <c r="E141" s="177"/>
      <c r="F141" s="169"/>
      <c r="G141" s="169"/>
      <c r="H141" s="169"/>
      <c r="I141" s="169"/>
      <c r="J141" s="169"/>
      <c r="K141" s="169"/>
      <c r="L141" s="169"/>
      <c r="M141" s="169"/>
      <c r="N141" s="69">
        <f t="shared" si="12"/>
        <v>0</v>
      </c>
    </row>
    <row r="142" spans="1:14" x14ac:dyDescent="0.4">
      <c r="A142" s="247" t="s">
        <v>20</v>
      </c>
      <c r="B142" s="248"/>
      <c r="C142" s="43">
        <f>SUM(C122:C141)</f>
        <v>0</v>
      </c>
      <c r="D142" s="44">
        <f>SUM(D122:D141)</f>
        <v>0</v>
      </c>
      <c r="E142" s="227">
        <f>SUMIF(E122:E141,"yes",D122:D141)</f>
        <v>0</v>
      </c>
      <c r="F142" s="45">
        <f t="shared" ref="F142:M142" si="13">SUM(F122:F141)</f>
        <v>0</v>
      </c>
      <c r="G142" s="122">
        <f t="shared" si="13"/>
        <v>0</v>
      </c>
      <c r="H142" s="46">
        <f t="shared" si="13"/>
        <v>0</v>
      </c>
      <c r="I142" s="47">
        <f t="shared" si="13"/>
        <v>0</v>
      </c>
      <c r="J142" s="48">
        <f t="shared" si="13"/>
        <v>0</v>
      </c>
      <c r="K142" s="49">
        <f t="shared" si="13"/>
        <v>0</v>
      </c>
      <c r="L142" s="50">
        <f t="shared" si="13"/>
        <v>0</v>
      </c>
      <c r="M142" s="51">
        <f t="shared" si="13"/>
        <v>0</v>
      </c>
      <c r="N142" s="52">
        <f>SUM(H142:M142)</f>
        <v>0</v>
      </c>
    </row>
    <row r="143" spans="1:14" ht="29.15" x14ac:dyDescent="0.4">
      <c r="A143" s="249" t="s">
        <v>18</v>
      </c>
      <c r="B143" s="250"/>
      <c r="C143" s="34" t="s">
        <v>73</v>
      </c>
      <c r="D143" s="34" t="s">
        <v>73</v>
      </c>
      <c r="E143" s="228"/>
      <c r="F143" s="34" t="s">
        <v>21</v>
      </c>
      <c r="G143" s="34" t="s">
        <v>23</v>
      </c>
      <c r="H143" s="35"/>
      <c r="I143" s="35"/>
      <c r="J143" s="35"/>
      <c r="K143" s="35"/>
      <c r="L143" s="35"/>
      <c r="M143" s="35"/>
      <c r="N143" s="36" t="s">
        <v>22</v>
      </c>
    </row>
    <row r="144" spans="1:14" ht="15" thickBot="1" x14ac:dyDescent="0.45">
      <c r="A144" s="251" t="s">
        <v>12</v>
      </c>
      <c r="B144" s="252"/>
      <c r="C144" s="5" t="str">
        <f>IF(C142&gt;=1,"Yes","No")</f>
        <v>No</v>
      </c>
      <c r="D144" s="5" t="str">
        <f t="shared" ref="D144" si="14">IF(D142&gt;=1,"Yes","No")</f>
        <v>No</v>
      </c>
      <c r="E144" s="229"/>
      <c r="F144" s="5" t="str">
        <f>IF(F142&gt;=0.5,"Yes","No")</f>
        <v>No</v>
      </c>
      <c r="G144" s="5" t="str">
        <f>IF(G142&gt;=1,"Yes","No")</f>
        <v>No</v>
      </c>
      <c r="H144" s="6"/>
      <c r="I144" s="6"/>
      <c r="J144" s="6"/>
      <c r="K144" s="6"/>
      <c r="L144" s="6"/>
      <c r="M144" s="6"/>
      <c r="N144" s="7" t="str">
        <f>IF(N142&gt;=0.75,"Yes","No")</f>
        <v>No</v>
      </c>
    </row>
    <row r="145" spans="1:27" s="172" customFormat="1" ht="15" thickBot="1" x14ac:dyDescent="0.45">
      <c r="A145" s="30"/>
      <c r="B145" s="30"/>
      <c r="C145" s="30"/>
      <c r="D145" s="30"/>
      <c r="E145" s="30"/>
      <c r="F145" s="30"/>
      <c r="G145" s="30"/>
      <c r="H145" s="30"/>
      <c r="I145" s="30"/>
      <c r="J145" s="30"/>
      <c r="K145" s="30"/>
      <c r="L145" s="30"/>
      <c r="M145" s="30"/>
      <c r="N145" s="30"/>
    </row>
    <row r="146" spans="1:27" s="171" customFormat="1" ht="30" customHeight="1" x14ac:dyDescent="0.4">
      <c r="A146" s="244" t="s">
        <v>66</v>
      </c>
      <c r="B146" s="245"/>
      <c r="C146" s="245"/>
      <c r="D146" s="245"/>
      <c r="E146" s="245"/>
      <c r="F146" s="245"/>
      <c r="G146" s="245"/>
      <c r="H146" s="245"/>
      <c r="I146" s="245"/>
      <c r="J146" s="245"/>
      <c r="K146" s="245"/>
      <c r="L146" s="245"/>
      <c r="M146" s="245"/>
      <c r="N146" s="246"/>
      <c r="Q146" s="37"/>
      <c r="R146" s="38"/>
      <c r="S146" s="38"/>
      <c r="T146" s="38"/>
      <c r="U146" s="38"/>
      <c r="V146" s="38"/>
      <c r="W146" s="38"/>
      <c r="X146" s="38"/>
      <c r="Y146" s="38"/>
      <c r="Z146" s="38"/>
      <c r="AA146" s="38"/>
    </row>
    <row r="147" spans="1:27" s="59" customFormat="1" ht="15" customHeight="1" x14ac:dyDescent="0.4">
      <c r="A147" s="61" t="s">
        <v>40</v>
      </c>
      <c r="B147" s="62">
        <f>'Weekly Menus'!B62</f>
        <v>0</v>
      </c>
      <c r="C147" s="58"/>
      <c r="D147" s="58"/>
      <c r="E147" s="58"/>
      <c r="F147" s="58"/>
      <c r="G147" s="58"/>
      <c r="H147" s="58"/>
      <c r="I147" s="58"/>
      <c r="J147" s="58"/>
      <c r="K147" s="58"/>
      <c r="L147" s="58"/>
      <c r="M147" s="58"/>
      <c r="N147" s="65"/>
      <c r="Q147" s="56"/>
      <c r="R147" s="60"/>
      <c r="S147" s="60"/>
      <c r="T147" s="60"/>
      <c r="U147" s="60"/>
      <c r="V147" s="60"/>
      <c r="W147" s="60"/>
      <c r="X147" s="60"/>
      <c r="Y147" s="60"/>
      <c r="Z147" s="60"/>
      <c r="AA147" s="60"/>
    </row>
    <row r="148" spans="1:27" s="171" customFormat="1" ht="15.75" customHeight="1" thickBot="1" x14ac:dyDescent="0.45">
      <c r="A148" s="64"/>
      <c r="B148" s="42"/>
      <c r="C148" s="42"/>
      <c r="D148" s="42"/>
      <c r="E148" s="42"/>
      <c r="F148" s="42"/>
      <c r="G148" s="42"/>
      <c r="H148" s="42"/>
      <c r="I148" s="42"/>
      <c r="J148" s="42"/>
      <c r="K148" s="42"/>
      <c r="L148" s="42"/>
      <c r="M148" s="42"/>
      <c r="N148" s="63"/>
      <c r="Q148" s="37"/>
      <c r="R148" s="38"/>
      <c r="S148" s="38"/>
      <c r="T148" s="38"/>
      <c r="U148" s="38"/>
      <c r="V148" s="38"/>
      <c r="W148" s="38"/>
      <c r="X148" s="38"/>
      <c r="Y148" s="38"/>
      <c r="Z148" s="38"/>
      <c r="AA148" s="38"/>
    </row>
    <row r="149" spans="1:27" s="171" customFormat="1" ht="15" customHeight="1" x14ac:dyDescent="0.5">
      <c r="A149" s="253" t="s">
        <v>81</v>
      </c>
      <c r="B149" s="254"/>
      <c r="C149" s="254"/>
      <c r="D149" s="254"/>
      <c r="E149" s="254"/>
      <c r="F149" s="254"/>
      <c r="G149" s="254"/>
      <c r="H149" s="254"/>
      <c r="I149" s="254"/>
      <c r="J149" s="254"/>
      <c r="K149" s="254"/>
      <c r="L149" s="254"/>
      <c r="M149" s="254"/>
      <c r="N149" s="255"/>
      <c r="Q149" s="37"/>
      <c r="R149" s="38"/>
      <c r="S149" s="38"/>
      <c r="T149" s="38"/>
      <c r="U149" s="38"/>
      <c r="V149" s="38"/>
      <c r="W149" s="38"/>
      <c r="X149" s="38"/>
      <c r="Y149" s="38"/>
      <c r="Z149" s="38"/>
      <c r="AA149" s="38"/>
    </row>
    <row r="150" spans="1:27" s="171" customFormat="1" ht="45" customHeight="1" x14ac:dyDescent="0.4">
      <c r="A150" s="9" t="s">
        <v>11</v>
      </c>
      <c r="B150" s="8" t="s">
        <v>63</v>
      </c>
      <c r="C150" s="18" t="s">
        <v>0</v>
      </c>
      <c r="D150" s="17" t="s">
        <v>72</v>
      </c>
      <c r="E150" s="226" t="s">
        <v>90</v>
      </c>
      <c r="F150" s="16" t="s">
        <v>1</v>
      </c>
      <c r="G150" s="120" t="s">
        <v>68</v>
      </c>
      <c r="H150" s="10" t="s">
        <v>16</v>
      </c>
      <c r="I150" s="11" t="s">
        <v>15</v>
      </c>
      <c r="J150" s="12" t="s">
        <v>2</v>
      </c>
      <c r="K150" s="13" t="s">
        <v>3</v>
      </c>
      <c r="L150" s="14" t="s">
        <v>4</v>
      </c>
      <c r="M150" s="33" t="s">
        <v>27</v>
      </c>
      <c r="N150" s="15" t="s">
        <v>14</v>
      </c>
      <c r="Q150" s="37"/>
      <c r="R150" s="38"/>
      <c r="S150" s="38"/>
      <c r="T150" s="38"/>
      <c r="U150" s="38"/>
      <c r="V150" s="38"/>
      <c r="W150" s="38"/>
      <c r="X150" s="38"/>
      <c r="Y150" s="38"/>
      <c r="Z150" s="38"/>
      <c r="AA150" s="38"/>
    </row>
    <row r="151" spans="1:27" s="171" customFormat="1" ht="15" customHeight="1" x14ac:dyDescent="0.4">
      <c r="A151" s="68">
        <f>'Weekly Menus'!F7</f>
        <v>0</v>
      </c>
      <c r="B151" s="117"/>
      <c r="C151" s="173"/>
      <c r="D151" s="173"/>
      <c r="E151" s="177"/>
      <c r="F151" s="173"/>
      <c r="G151" s="173"/>
      <c r="H151" s="173"/>
      <c r="I151" s="173"/>
      <c r="J151" s="173"/>
      <c r="K151" s="173"/>
      <c r="L151" s="173"/>
      <c r="M151" s="174"/>
      <c r="N151" s="69">
        <f>SUM(H151:M151)</f>
        <v>0</v>
      </c>
      <c r="Q151" s="37"/>
      <c r="R151" s="38"/>
      <c r="S151" s="38"/>
      <c r="T151" s="38"/>
      <c r="U151" s="38"/>
      <c r="V151" s="38"/>
      <c r="W151" s="38"/>
      <c r="X151" s="38"/>
      <c r="Y151" s="38"/>
      <c r="Z151" s="38"/>
      <c r="AA151" s="38"/>
    </row>
    <row r="152" spans="1:27" s="171" customFormat="1" ht="15" customHeight="1" x14ac:dyDescent="0.4">
      <c r="A152" s="68">
        <f>'Weekly Menus'!F8</f>
        <v>0</v>
      </c>
      <c r="B152" s="117"/>
      <c r="C152" s="173"/>
      <c r="D152" s="173"/>
      <c r="E152" s="177"/>
      <c r="F152" s="173"/>
      <c r="G152" s="173"/>
      <c r="H152" s="173"/>
      <c r="I152" s="173"/>
      <c r="J152" s="173"/>
      <c r="K152" s="173"/>
      <c r="L152" s="173"/>
      <c r="M152" s="174"/>
      <c r="N152" s="69">
        <f t="shared" ref="N152:N170" si="15">SUM(H152:M152)</f>
        <v>0</v>
      </c>
      <c r="Q152" s="37"/>
      <c r="R152" s="38"/>
      <c r="S152" s="38"/>
      <c r="T152" s="38"/>
      <c r="U152" s="38"/>
      <c r="V152" s="38"/>
      <c r="W152" s="38"/>
      <c r="X152" s="38"/>
      <c r="Y152" s="38"/>
      <c r="Z152" s="38"/>
      <c r="AA152" s="38"/>
    </row>
    <row r="153" spans="1:27" s="171" customFormat="1" ht="15" customHeight="1" x14ac:dyDescent="0.4">
      <c r="A153" s="68">
        <f>'Weekly Menus'!F9</f>
        <v>0</v>
      </c>
      <c r="B153" s="117"/>
      <c r="C153" s="173"/>
      <c r="D153" s="173"/>
      <c r="E153" s="177"/>
      <c r="F153" s="173"/>
      <c r="G153" s="173"/>
      <c r="H153" s="173"/>
      <c r="I153" s="173"/>
      <c r="J153" s="173"/>
      <c r="K153" s="173"/>
      <c r="L153" s="173"/>
      <c r="M153" s="174"/>
      <c r="N153" s="69">
        <f t="shared" si="15"/>
        <v>0</v>
      </c>
      <c r="Q153" s="37"/>
      <c r="R153" s="38"/>
      <c r="S153" s="38"/>
      <c r="T153" s="38"/>
      <c r="U153" s="38"/>
      <c r="V153" s="38"/>
      <c r="W153" s="38"/>
      <c r="X153" s="38"/>
      <c r="Y153" s="38"/>
      <c r="Z153" s="38"/>
      <c r="AA153" s="38"/>
    </row>
    <row r="154" spans="1:27" s="171" customFormat="1" ht="15" customHeight="1" x14ac:dyDescent="0.4">
      <c r="A154" s="68">
        <f>'Weekly Menus'!F10</f>
        <v>0</v>
      </c>
      <c r="B154" s="117"/>
      <c r="C154" s="173"/>
      <c r="D154" s="173"/>
      <c r="E154" s="177"/>
      <c r="F154" s="173"/>
      <c r="G154" s="173"/>
      <c r="H154" s="173"/>
      <c r="I154" s="173"/>
      <c r="J154" s="173"/>
      <c r="K154" s="173"/>
      <c r="L154" s="173"/>
      <c r="M154" s="174"/>
      <c r="N154" s="69">
        <f t="shared" si="15"/>
        <v>0</v>
      </c>
    </row>
    <row r="155" spans="1:27" s="171" customFormat="1" ht="15" customHeight="1" x14ac:dyDescent="0.4">
      <c r="A155" s="68">
        <f>'Weekly Menus'!F11</f>
        <v>0</v>
      </c>
      <c r="B155" s="117"/>
      <c r="C155" s="173"/>
      <c r="D155" s="173"/>
      <c r="E155" s="177"/>
      <c r="F155" s="173"/>
      <c r="G155" s="173"/>
      <c r="H155" s="173"/>
      <c r="I155" s="173"/>
      <c r="J155" s="173"/>
      <c r="K155" s="173"/>
      <c r="L155" s="173"/>
      <c r="M155" s="174"/>
      <c r="N155" s="69">
        <f t="shared" si="15"/>
        <v>0</v>
      </c>
    </row>
    <row r="156" spans="1:27" s="171" customFormat="1" ht="15" customHeight="1" x14ac:dyDescent="0.4">
      <c r="A156" s="68">
        <f>'Weekly Menus'!F12</f>
        <v>0</v>
      </c>
      <c r="B156" s="117"/>
      <c r="C156" s="173"/>
      <c r="D156" s="173"/>
      <c r="E156" s="177"/>
      <c r="F156" s="173"/>
      <c r="G156" s="173"/>
      <c r="H156" s="173"/>
      <c r="I156" s="173"/>
      <c r="J156" s="173"/>
      <c r="K156" s="173"/>
      <c r="L156" s="173"/>
      <c r="M156" s="174"/>
      <c r="N156" s="69">
        <f t="shared" si="15"/>
        <v>0</v>
      </c>
    </row>
    <row r="157" spans="1:27" s="171" customFormat="1" ht="15" customHeight="1" x14ac:dyDescent="0.4">
      <c r="A157" s="68">
        <f>'Weekly Menus'!F13</f>
        <v>0</v>
      </c>
      <c r="B157" s="117"/>
      <c r="C157" s="173"/>
      <c r="D157" s="173"/>
      <c r="E157" s="177"/>
      <c r="F157" s="173"/>
      <c r="G157" s="173"/>
      <c r="H157" s="173"/>
      <c r="I157" s="173"/>
      <c r="J157" s="173"/>
      <c r="K157" s="173"/>
      <c r="L157" s="173"/>
      <c r="M157" s="174"/>
      <c r="N157" s="69">
        <f t="shared" si="15"/>
        <v>0</v>
      </c>
    </row>
    <row r="158" spans="1:27" s="171" customFormat="1" ht="15" customHeight="1" x14ac:dyDescent="0.4">
      <c r="A158" s="68">
        <f>'Weekly Menus'!F14</f>
        <v>0</v>
      </c>
      <c r="B158" s="117"/>
      <c r="C158" s="173"/>
      <c r="D158" s="173"/>
      <c r="E158" s="177"/>
      <c r="F158" s="173"/>
      <c r="G158" s="173"/>
      <c r="H158" s="173"/>
      <c r="I158" s="173"/>
      <c r="J158" s="173"/>
      <c r="K158" s="173"/>
      <c r="L158" s="173"/>
      <c r="M158" s="174"/>
      <c r="N158" s="69">
        <f t="shared" si="15"/>
        <v>0</v>
      </c>
    </row>
    <row r="159" spans="1:27" s="171" customFormat="1" ht="15" customHeight="1" x14ac:dyDescent="0.4">
      <c r="A159" s="68">
        <f>'Weekly Menus'!F15</f>
        <v>0</v>
      </c>
      <c r="B159" s="117"/>
      <c r="C159" s="173"/>
      <c r="D159" s="173"/>
      <c r="E159" s="177"/>
      <c r="F159" s="173"/>
      <c r="G159" s="173"/>
      <c r="H159" s="173"/>
      <c r="I159" s="173"/>
      <c r="J159" s="173"/>
      <c r="K159" s="173"/>
      <c r="L159" s="173"/>
      <c r="M159" s="174"/>
      <c r="N159" s="69">
        <f t="shared" si="15"/>
        <v>0</v>
      </c>
    </row>
    <row r="160" spans="1:27" s="171" customFormat="1" ht="15" customHeight="1" x14ac:dyDescent="0.4">
      <c r="A160" s="68">
        <f>'Weekly Menus'!F16</f>
        <v>0</v>
      </c>
      <c r="B160" s="117"/>
      <c r="C160" s="173"/>
      <c r="D160" s="173"/>
      <c r="E160" s="177"/>
      <c r="F160" s="173"/>
      <c r="G160" s="173"/>
      <c r="H160" s="173"/>
      <c r="I160" s="173"/>
      <c r="J160" s="173"/>
      <c r="K160" s="173"/>
      <c r="L160" s="173"/>
      <c r="M160" s="174"/>
      <c r="N160" s="69">
        <f t="shared" si="15"/>
        <v>0</v>
      </c>
    </row>
    <row r="161" spans="1:14" s="171" customFormat="1" ht="15" customHeight="1" x14ac:dyDescent="0.4">
      <c r="A161" s="68">
        <f>'Weekly Menus'!F17</f>
        <v>0</v>
      </c>
      <c r="B161" s="118"/>
      <c r="C161" s="173"/>
      <c r="D161" s="173"/>
      <c r="E161" s="177"/>
      <c r="F161" s="173"/>
      <c r="G161" s="173"/>
      <c r="H161" s="173"/>
      <c r="I161" s="173"/>
      <c r="J161" s="173"/>
      <c r="K161" s="173"/>
      <c r="L161" s="173"/>
      <c r="M161" s="173"/>
      <c r="N161" s="69">
        <f t="shared" si="15"/>
        <v>0</v>
      </c>
    </row>
    <row r="162" spans="1:14" s="171" customFormat="1" ht="15" customHeight="1" x14ac:dyDescent="0.4">
      <c r="A162" s="68">
        <f>'Weekly Menus'!F18</f>
        <v>0</v>
      </c>
      <c r="B162" s="118"/>
      <c r="C162" s="173"/>
      <c r="D162" s="173"/>
      <c r="E162" s="177"/>
      <c r="F162" s="173"/>
      <c r="G162" s="173"/>
      <c r="H162" s="173"/>
      <c r="I162" s="173"/>
      <c r="J162" s="173"/>
      <c r="K162" s="173"/>
      <c r="L162" s="173"/>
      <c r="M162" s="173"/>
      <c r="N162" s="69">
        <f t="shared" si="15"/>
        <v>0</v>
      </c>
    </row>
    <row r="163" spans="1:14" s="171" customFormat="1" ht="15" customHeight="1" x14ac:dyDescent="0.4">
      <c r="A163" s="68">
        <f>'Weekly Menus'!F19</f>
        <v>0</v>
      </c>
      <c r="B163" s="118"/>
      <c r="C163" s="173"/>
      <c r="D163" s="173"/>
      <c r="E163" s="177"/>
      <c r="F163" s="173"/>
      <c r="G163" s="173"/>
      <c r="H163" s="173"/>
      <c r="I163" s="173"/>
      <c r="J163" s="173"/>
      <c r="K163" s="173"/>
      <c r="L163" s="173"/>
      <c r="M163" s="173"/>
      <c r="N163" s="69">
        <f t="shared" si="15"/>
        <v>0</v>
      </c>
    </row>
    <row r="164" spans="1:14" s="171" customFormat="1" ht="15" customHeight="1" x14ac:dyDescent="0.4">
      <c r="A164" s="68">
        <f>'Weekly Menus'!F20</f>
        <v>0</v>
      </c>
      <c r="B164" s="118"/>
      <c r="C164" s="173"/>
      <c r="D164" s="173"/>
      <c r="E164" s="177"/>
      <c r="F164" s="173"/>
      <c r="G164" s="173"/>
      <c r="H164" s="173"/>
      <c r="I164" s="173"/>
      <c r="J164" s="173"/>
      <c r="K164" s="173"/>
      <c r="L164" s="173"/>
      <c r="M164" s="173"/>
      <c r="N164" s="69">
        <f t="shared" si="15"/>
        <v>0</v>
      </c>
    </row>
    <row r="165" spans="1:14" s="171" customFormat="1" x14ac:dyDescent="0.4">
      <c r="A165" s="68">
        <f>'Weekly Menus'!F21</f>
        <v>0</v>
      </c>
      <c r="B165" s="118"/>
      <c r="C165" s="173"/>
      <c r="D165" s="173"/>
      <c r="E165" s="177"/>
      <c r="F165" s="173"/>
      <c r="G165" s="173"/>
      <c r="H165" s="173"/>
      <c r="I165" s="173"/>
      <c r="J165" s="173"/>
      <c r="K165" s="173"/>
      <c r="L165" s="173"/>
      <c r="M165" s="173"/>
      <c r="N165" s="69">
        <f t="shared" si="15"/>
        <v>0</v>
      </c>
    </row>
    <row r="166" spans="1:14" s="171" customFormat="1" x14ac:dyDescent="0.4">
      <c r="A166" s="68">
        <f>'Weekly Menus'!F22</f>
        <v>0</v>
      </c>
      <c r="B166" s="118"/>
      <c r="C166" s="173"/>
      <c r="D166" s="173"/>
      <c r="E166" s="177"/>
      <c r="F166" s="173"/>
      <c r="G166" s="173"/>
      <c r="H166" s="173"/>
      <c r="I166" s="173"/>
      <c r="J166" s="173"/>
      <c r="K166" s="173"/>
      <c r="L166" s="173"/>
      <c r="M166" s="173"/>
      <c r="N166" s="69">
        <f t="shared" si="15"/>
        <v>0</v>
      </c>
    </row>
    <row r="167" spans="1:14" s="171" customFormat="1" x14ac:dyDescent="0.4">
      <c r="A167" s="68">
        <f>'Weekly Menus'!F23</f>
        <v>0</v>
      </c>
      <c r="B167" s="118"/>
      <c r="C167" s="173"/>
      <c r="D167" s="173"/>
      <c r="E167" s="177"/>
      <c r="F167" s="173"/>
      <c r="G167" s="173"/>
      <c r="H167" s="173"/>
      <c r="I167" s="173"/>
      <c r="J167" s="173"/>
      <c r="K167" s="173"/>
      <c r="L167" s="173"/>
      <c r="M167" s="173"/>
      <c r="N167" s="69">
        <f t="shared" si="15"/>
        <v>0</v>
      </c>
    </row>
    <row r="168" spans="1:14" s="171" customFormat="1" x14ac:dyDescent="0.4">
      <c r="A168" s="68">
        <f>'Weekly Menus'!F24</f>
        <v>0</v>
      </c>
      <c r="B168" s="118"/>
      <c r="C168" s="173"/>
      <c r="D168" s="173"/>
      <c r="E168" s="177"/>
      <c r="F168" s="173"/>
      <c r="G168" s="173"/>
      <c r="H168" s="173"/>
      <c r="I168" s="173"/>
      <c r="J168" s="173"/>
      <c r="K168" s="173"/>
      <c r="L168" s="173"/>
      <c r="M168" s="173"/>
      <c r="N168" s="69">
        <f t="shared" si="15"/>
        <v>0</v>
      </c>
    </row>
    <row r="169" spans="1:14" s="171" customFormat="1" x14ac:dyDescent="0.4">
      <c r="A169" s="68">
        <f>'Weekly Menus'!F25</f>
        <v>0</v>
      </c>
      <c r="B169" s="118"/>
      <c r="C169" s="173"/>
      <c r="D169" s="173"/>
      <c r="E169" s="177"/>
      <c r="F169" s="173"/>
      <c r="G169" s="173"/>
      <c r="H169" s="173"/>
      <c r="I169" s="173"/>
      <c r="J169" s="173"/>
      <c r="K169" s="173"/>
      <c r="L169" s="173"/>
      <c r="M169" s="173"/>
      <c r="N169" s="69">
        <f t="shared" si="15"/>
        <v>0</v>
      </c>
    </row>
    <row r="170" spans="1:14" s="171" customFormat="1" x14ac:dyDescent="0.4">
      <c r="A170" s="68">
        <f>'Weekly Menus'!F26</f>
        <v>0</v>
      </c>
      <c r="B170" s="118"/>
      <c r="C170" s="173"/>
      <c r="D170" s="173"/>
      <c r="E170" s="177"/>
      <c r="F170" s="173"/>
      <c r="G170" s="173"/>
      <c r="H170" s="173"/>
      <c r="I170" s="173"/>
      <c r="J170" s="173"/>
      <c r="K170" s="173"/>
      <c r="L170" s="173"/>
      <c r="M170" s="173"/>
      <c r="N170" s="69">
        <f t="shared" si="15"/>
        <v>0</v>
      </c>
    </row>
    <row r="171" spans="1:14" s="171" customFormat="1" ht="15" customHeight="1" x14ac:dyDescent="0.4">
      <c r="A171" s="247" t="s">
        <v>20</v>
      </c>
      <c r="B171" s="248"/>
      <c r="C171" s="43">
        <f>SUM(C151:C170)</f>
        <v>0</v>
      </c>
      <c r="D171" s="44">
        <f>SUM(D151:D170)</f>
        <v>0</v>
      </c>
      <c r="E171" s="227">
        <f>SUMIF(E151:E170,"yes",D151:D170)</f>
        <v>0</v>
      </c>
      <c r="F171" s="45">
        <f t="shared" ref="F171:M171" si="16">SUM(F151:F170)</f>
        <v>0</v>
      </c>
      <c r="G171" s="122">
        <f t="shared" si="16"/>
        <v>0</v>
      </c>
      <c r="H171" s="46">
        <f t="shared" si="16"/>
        <v>0</v>
      </c>
      <c r="I171" s="47">
        <f t="shared" si="16"/>
        <v>0</v>
      </c>
      <c r="J171" s="48">
        <f t="shared" si="16"/>
        <v>0</v>
      </c>
      <c r="K171" s="49">
        <f t="shared" si="16"/>
        <v>0</v>
      </c>
      <c r="L171" s="50">
        <f t="shared" si="16"/>
        <v>0</v>
      </c>
      <c r="M171" s="51">
        <f t="shared" si="16"/>
        <v>0</v>
      </c>
      <c r="N171" s="52">
        <f>SUM(H171:M171)</f>
        <v>0</v>
      </c>
    </row>
    <row r="172" spans="1:14" s="171" customFormat="1" ht="30" customHeight="1" x14ac:dyDescent="0.4">
      <c r="A172" s="249" t="s">
        <v>18</v>
      </c>
      <c r="B172" s="250"/>
      <c r="C172" s="34" t="s">
        <v>73</v>
      </c>
      <c r="D172" s="34" t="s">
        <v>73</v>
      </c>
      <c r="E172" s="228"/>
      <c r="F172" s="34" t="s">
        <v>21</v>
      </c>
      <c r="G172" s="34" t="s">
        <v>23</v>
      </c>
      <c r="H172" s="35"/>
      <c r="I172" s="35"/>
      <c r="J172" s="35"/>
      <c r="K172" s="35"/>
      <c r="L172" s="35"/>
      <c r="M172" s="35"/>
      <c r="N172" s="36" t="s">
        <v>22</v>
      </c>
    </row>
    <row r="173" spans="1:14" s="171" customFormat="1" ht="15.75" customHeight="1" thickBot="1" x14ac:dyDescent="0.45">
      <c r="A173" s="251" t="s">
        <v>12</v>
      </c>
      <c r="B173" s="252"/>
      <c r="C173" s="5" t="str">
        <f>IF(C171&gt;=1,"Yes","No")</f>
        <v>No</v>
      </c>
      <c r="D173" s="5" t="str">
        <f t="shared" ref="D173" si="17">IF(D171&gt;=1,"Yes","No")</f>
        <v>No</v>
      </c>
      <c r="E173" s="229"/>
      <c r="F173" s="5" t="str">
        <f>IF(F171&gt;=0.5,"Yes","No")</f>
        <v>No</v>
      </c>
      <c r="G173" s="5" t="str">
        <f>IF(G171&gt;=1,"Yes","No")</f>
        <v>No</v>
      </c>
      <c r="H173" s="6"/>
      <c r="I173" s="6"/>
      <c r="J173" s="6"/>
      <c r="K173" s="6"/>
      <c r="L173" s="6"/>
      <c r="M173" s="6"/>
      <c r="N173" s="7" t="str">
        <f>IF(N171&gt;=0.75,"Yes","No")</f>
        <v>No</v>
      </c>
    </row>
    <row r="174" spans="1:14" s="171" customFormat="1" ht="15.75" customHeight="1" thickBot="1" x14ac:dyDescent="0.45">
      <c r="A174" s="30"/>
      <c r="B174" s="31"/>
      <c r="C174" s="30"/>
      <c r="D174" s="30"/>
      <c r="E174" s="30"/>
      <c r="F174" s="30"/>
      <c r="G174" s="30"/>
      <c r="H174" s="30"/>
      <c r="I174" s="30"/>
      <c r="J174" s="30"/>
      <c r="K174" s="30"/>
      <c r="L174" s="30"/>
      <c r="M174" s="30"/>
      <c r="N174" s="30"/>
    </row>
    <row r="175" spans="1:14" s="171" customFormat="1" ht="30" customHeight="1" x14ac:dyDescent="0.4">
      <c r="A175" s="244" t="s">
        <v>66</v>
      </c>
      <c r="B175" s="245"/>
      <c r="C175" s="245"/>
      <c r="D175" s="245"/>
      <c r="E175" s="245"/>
      <c r="F175" s="245"/>
      <c r="G175" s="245"/>
      <c r="H175" s="245"/>
      <c r="I175" s="245"/>
      <c r="J175" s="245"/>
      <c r="K175" s="245"/>
      <c r="L175" s="245"/>
      <c r="M175" s="245"/>
      <c r="N175" s="246"/>
    </row>
    <row r="176" spans="1:14" s="59" customFormat="1" ht="15" customHeight="1" x14ac:dyDescent="0.4">
      <c r="A176" s="61" t="s">
        <v>40</v>
      </c>
      <c r="B176" s="62">
        <f>'Weekly Menus'!B62</f>
        <v>0</v>
      </c>
      <c r="C176" s="58"/>
      <c r="D176" s="58"/>
      <c r="E176" s="58"/>
      <c r="F176" s="58"/>
      <c r="G176" s="58"/>
      <c r="H176" s="58"/>
      <c r="I176" s="58"/>
      <c r="J176" s="58"/>
      <c r="K176" s="58"/>
      <c r="L176" s="58"/>
      <c r="M176" s="58"/>
      <c r="N176" s="65"/>
    </row>
    <row r="177" spans="1:14" s="171" customFormat="1" ht="15.75" customHeight="1" thickBot="1" x14ac:dyDescent="0.45">
      <c r="A177" s="64"/>
      <c r="B177" s="42"/>
      <c r="C177" s="42"/>
      <c r="D177" s="42"/>
      <c r="E177" s="42"/>
      <c r="F177" s="42"/>
      <c r="G177" s="42"/>
      <c r="H177" s="42"/>
      <c r="I177" s="42"/>
      <c r="J177" s="42"/>
      <c r="K177" s="42"/>
      <c r="L177" s="42"/>
      <c r="M177" s="42"/>
      <c r="N177" s="63"/>
    </row>
    <row r="178" spans="1:14" s="171" customFormat="1" ht="15" customHeight="1" x14ac:dyDescent="0.5">
      <c r="A178" s="253" t="s">
        <v>82</v>
      </c>
      <c r="B178" s="254"/>
      <c r="C178" s="254"/>
      <c r="D178" s="254"/>
      <c r="E178" s="254"/>
      <c r="F178" s="254"/>
      <c r="G178" s="254"/>
      <c r="H178" s="254"/>
      <c r="I178" s="254"/>
      <c r="J178" s="254"/>
      <c r="K178" s="254"/>
      <c r="L178" s="254"/>
      <c r="M178" s="254"/>
      <c r="N178" s="255"/>
    </row>
    <row r="179" spans="1:14" s="171" customFormat="1" ht="45" customHeight="1" x14ac:dyDescent="0.4">
      <c r="A179" s="9" t="s">
        <v>11</v>
      </c>
      <c r="B179" s="8" t="s">
        <v>63</v>
      </c>
      <c r="C179" s="18" t="s">
        <v>0</v>
      </c>
      <c r="D179" s="17" t="s">
        <v>72</v>
      </c>
      <c r="E179" s="226" t="s">
        <v>90</v>
      </c>
      <c r="F179" s="16" t="s">
        <v>1</v>
      </c>
      <c r="G179" s="120" t="s">
        <v>68</v>
      </c>
      <c r="H179" s="10" t="s">
        <v>16</v>
      </c>
      <c r="I179" s="11" t="s">
        <v>15</v>
      </c>
      <c r="J179" s="12" t="s">
        <v>2</v>
      </c>
      <c r="K179" s="13" t="s">
        <v>3</v>
      </c>
      <c r="L179" s="14" t="s">
        <v>4</v>
      </c>
      <c r="M179" s="33" t="s">
        <v>27</v>
      </c>
      <c r="N179" s="15" t="s">
        <v>14</v>
      </c>
    </row>
    <row r="180" spans="1:14" s="171" customFormat="1" ht="15" customHeight="1" x14ac:dyDescent="0.4">
      <c r="A180" s="68">
        <f>'Weekly Menus'!G7</f>
        <v>0</v>
      </c>
      <c r="B180" s="117"/>
      <c r="C180" s="173"/>
      <c r="D180" s="173"/>
      <c r="E180" s="177"/>
      <c r="F180" s="173"/>
      <c r="G180" s="173"/>
      <c r="H180" s="173"/>
      <c r="I180" s="173"/>
      <c r="J180" s="173"/>
      <c r="K180" s="173"/>
      <c r="L180" s="173"/>
      <c r="M180" s="174"/>
      <c r="N180" s="69">
        <f>SUM(H180:M180)</f>
        <v>0</v>
      </c>
    </row>
    <row r="181" spans="1:14" s="171" customFormat="1" ht="15" customHeight="1" x14ac:dyDescent="0.4">
      <c r="A181" s="68">
        <f>'Weekly Menus'!G8</f>
        <v>0</v>
      </c>
      <c r="B181" s="117"/>
      <c r="C181" s="173"/>
      <c r="D181" s="173"/>
      <c r="E181" s="177"/>
      <c r="F181" s="173"/>
      <c r="G181" s="173"/>
      <c r="H181" s="173"/>
      <c r="I181" s="173"/>
      <c r="J181" s="173"/>
      <c r="K181" s="173"/>
      <c r="L181" s="173"/>
      <c r="M181" s="174"/>
      <c r="N181" s="69">
        <f t="shared" ref="N181:N199" si="18">SUM(H181:M181)</f>
        <v>0</v>
      </c>
    </row>
    <row r="182" spans="1:14" s="171" customFormat="1" ht="15" customHeight="1" x14ac:dyDescent="0.4">
      <c r="A182" s="68">
        <f>'Weekly Menus'!G9</f>
        <v>0</v>
      </c>
      <c r="B182" s="117"/>
      <c r="C182" s="173"/>
      <c r="D182" s="173"/>
      <c r="E182" s="177"/>
      <c r="F182" s="173"/>
      <c r="G182" s="173"/>
      <c r="H182" s="173"/>
      <c r="I182" s="173"/>
      <c r="J182" s="173"/>
      <c r="K182" s="173"/>
      <c r="L182" s="173"/>
      <c r="M182" s="174"/>
      <c r="N182" s="69">
        <f t="shared" si="18"/>
        <v>0</v>
      </c>
    </row>
    <row r="183" spans="1:14" s="171" customFormat="1" ht="15" customHeight="1" x14ac:dyDescent="0.4">
      <c r="A183" s="68">
        <f>'Weekly Menus'!G10</f>
        <v>0</v>
      </c>
      <c r="B183" s="117"/>
      <c r="C183" s="173"/>
      <c r="D183" s="173"/>
      <c r="E183" s="177"/>
      <c r="F183" s="173"/>
      <c r="G183" s="173"/>
      <c r="H183" s="173"/>
      <c r="I183" s="173"/>
      <c r="J183" s="173"/>
      <c r="K183" s="173"/>
      <c r="L183" s="173"/>
      <c r="M183" s="174"/>
      <c r="N183" s="69">
        <f t="shared" si="18"/>
        <v>0</v>
      </c>
    </row>
    <row r="184" spans="1:14" s="171" customFormat="1" ht="15" customHeight="1" x14ac:dyDescent="0.4">
      <c r="A184" s="68">
        <f>'Weekly Menus'!G11</f>
        <v>0</v>
      </c>
      <c r="B184" s="117"/>
      <c r="C184" s="173"/>
      <c r="D184" s="173"/>
      <c r="E184" s="177"/>
      <c r="F184" s="173"/>
      <c r="G184" s="173"/>
      <c r="H184" s="173"/>
      <c r="I184" s="173"/>
      <c r="J184" s="173"/>
      <c r="K184" s="173"/>
      <c r="L184" s="173"/>
      <c r="M184" s="174"/>
      <c r="N184" s="69">
        <f t="shared" si="18"/>
        <v>0</v>
      </c>
    </row>
    <row r="185" spans="1:14" s="171" customFormat="1" ht="15" customHeight="1" x14ac:dyDescent="0.4">
      <c r="A185" s="68">
        <f>'Weekly Menus'!G12</f>
        <v>0</v>
      </c>
      <c r="B185" s="117"/>
      <c r="C185" s="173"/>
      <c r="D185" s="173"/>
      <c r="E185" s="177"/>
      <c r="F185" s="173"/>
      <c r="G185" s="173"/>
      <c r="H185" s="173"/>
      <c r="I185" s="173"/>
      <c r="J185" s="173"/>
      <c r="K185" s="173"/>
      <c r="L185" s="173"/>
      <c r="M185" s="174"/>
      <c r="N185" s="69">
        <f t="shared" si="18"/>
        <v>0</v>
      </c>
    </row>
    <row r="186" spans="1:14" s="171" customFormat="1" ht="15" customHeight="1" x14ac:dyDescent="0.4">
      <c r="A186" s="68">
        <f>'Weekly Menus'!G13</f>
        <v>0</v>
      </c>
      <c r="B186" s="117"/>
      <c r="C186" s="173"/>
      <c r="D186" s="173"/>
      <c r="E186" s="177"/>
      <c r="F186" s="173"/>
      <c r="G186" s="173"/>
      <c r="H186" s="173"/>
      <c r="I186" s="173"/>
      <c r="J186" s="173"/>
      <c r="K186" s="173"/>
      <c r="L186" s="173"/>
      <c r="M186" s="174"/>
      <c r="N186" s="69">
        <f t="shared" si="18"/>
        <v>0</v>
      </c>
    </row>
    <row r="187" spans="1:14" s="171" customFormat="1" ht="15" customHeight="1" x14ac:dyDescent="0.4">
      <c r="A187" s="68">
        <f>'Weekly Menus'!G14</f>
        <v>0</v>
      </c>
      <c r="B187" s="117"/>
      <c r="C187" s="173"/>
      <c r="D187" s="173"/>
      <c r="E187" s="177"/>
      <c r="F187" s="173"/>
      <c r="G187" s="173"/>
      <c r="H187" s="173"/>
      <c r="I187" s="173"/>
      <c r="J187" s="173"/>
      <c r="K187" s="173"/>
      <c r="L187" s="173"/>
      <c r="M187" s="174"/>
      <c r="N187" s="69">
        <f t="shared" si="18"/>
        <v>0</v>
      </c>
    </row>
    <row r="188" spans="1:14" s="171" customFormat="1" ht="15" customHeight="1" x14ac:dyDescent="0.4">
      <c r="A188" s="68">
        <f>'Weekly Menus'!G15</f>
        <v>0</v>
      </c>
      <c r="B188" s="117"/>
      <c r="C188" s="173"/>
      <c r="D188" s="173"/>
      <c r="E188" s="177"/>
      <c r="F188" s="173"/>
      <c r="G188" s="173"/>
      <c r="H188" s="173"/>
      <c r="I188" s="173"/>
      <c r="J188" s="173"/>
      <c r="K188" s="173"/>
      <c r="L188" s="173"/>
      <c r="M188" s="173"/>
      <c r="N188" s="69">
        <f t="shared" si="18"/>
        <v>0</v>
      </c>
    </row>
    <row r="189" spans="1:14" s="171" customFormat="1" ht="15" customHeight="1" x14ac:dyDescent="0.4">
      <c r="A189" s="68">
        <f>'Weekly Menus'!G16</f>
        <v>0</v>
      </c>
      <c r="B189" s="117"/>
      <c r="C189" s="173"/>
      <c r="D189" s="173"/>
      <c r="E189" s="177"/>
      <c r="F189" s="173"/>
      <c r="G189" s="173"/>
      <c r="H189" s="173"/>
      <c r="I189" s="173"/>
      <c r="J189" s="173"/>
      <c r="K189" s="173"/>
      <c r="L189" s="173"/>
      <c r="M189" s="173"/>
      <c r="N189" s="69">
        <f t="shared" si="18"/>
        <v>0</v>
      </c>
    </row>
    <row r="190" spans="1:14" s="171" customFormat="1" ht="15" customHeight="1" x14ac:dyDescent="0.4">
      <c r="A190" s="68">
        <f>'Weekly Menus'!G17</f>
        <v>0</v>
      </c>
      <c r="B190" s="118"/>
      <c r="C190" s="173"/>
      <c r="D190" s="173"/>
      <c r="E190" s="177"/>
      <c r="F190" s="173"/>
      <c r="G190" s="173"/>
      <c r="H190" s="173"/>
      <c r="I190" s="173"/>
      <c r="J190" s="173"/>
      <c r="K190" s="173"/>
      <c r="L190" s="173"/>
      <c r="M190" s="173"/>
      <c r="N190" s="69">
        <f t="shared" si="18"/>
        <v>0</v>
      </c>
    </row>
    <row r="191" spans="1:14" s="171" customFormat="1" ht="15" customHeight="1" x14ac:dyDescent="0.4">
      <c r="A191" s="68">
        <f>'Weekly Menus'!G18</f>
        <v>0</v>
      </c>
      <c r="B191" s="118"/>
      <c r="C191" s="173"/>
      <c r="D191" s="173"/>
      <c r="E191" s="177"/>
      <c r="F191" s="173"/>
      <c r="G191" s="173"/>
      <c r="H191" s="173"/>
      <c r="I191" s="173"/>
      <c r="J191" s="173"/>
      <c r="K191" s="173"/>
      <c r="L191" s="173"/>
      <c r="M191" s="173"/>
      <c r="N191" s="69">
        <f t="shared" si="18"/>
        <v>0</v>
      </c>
    </row>
    <row r="192" spans="1:14" s="171" customFormat="1" ht="15" customHeight="1" x14ac:dyDescent="0.4">
      <c r="A192" s="68">
        <f>'Weekly Menus'!G19</f>
        <v>0</v>
      </c>
      <c r="B192" s="118"/>
      <c r="C192" s="173"/>
      <c r="D192" s="173"/>
      <c r="E192" s="177"/>
      <c r="F192" s="173"/>
      <c r="G192" s="173"/>
      <c r="H192" s="173"/>
      <c r="I192" s="173"/>
      <c r="J192" s="173"/>
      <c r="K192" s="173"/>
      <c r="L192" s="173"/>
      <c r="M192" s="173"/>
      <c r="N192" s="69">
        <f t="shared" si="18"/>
        <v>0</v>
      </c>
    </row>
    <row r="193" spans="1:14" s="171" customFormat="1" ht="15" customHeight="1" x14ac:dyDescent="0.4">
      <c r="A193" s="68">
        <f>'Weekly Menus'!G20</f>
        <v>0</v>
      </c>
      <c r="B193" s="118"/>
      <c r="C193" s="173"/>
      <c r="D193" s="173"/>
      <c r="E193" s="177"/>
      <c r="F193" s="173"/>
      <c r="G193" s="173"/>
      <c r="H193" s="173"/>
      <c r="I193" s="173"/>
      <c r="J193" s="173"/>
      <c r="K193" s="173"/>
      <c r="L193" s="173"/>
      <c r="M193" s="173"/>
      <c r="N193" s="69">
        <f t="shared" si="18"/>
        <v>0</v>
      </c>
    </row>
    <row r="194" spans="1:14" s="171" customFormat="1" x14ac:dyDescent="0.4">
      <c r="A194" s="68">
        <f>'Weekly Menus'!G21</f>
        <v>0</v>
      </c>
      <c r="B194" s="118"/>
      <c r="C194" s="173"/>
      <c r="D194" s="173"/>
      <c r="E194" s="177"/>
      <c r="F194" s="173"/>
      <c r="G194" s="173"/>
      <c r="H194" s="173"/>
      <c r="I194" s="173"/>
      <c r="J194" s="173"/>
      <c r="K194" s="173"/>
      <c r="L194" s="173"/>
      <c r="M194" s="173"/>
      <c r="N194" s="69">
        <f t="shared" si="18"/>
        <v>0</v>
      </c>
    </row>
    <row r="195" spans="1:14" s="171" customFormat="1" x14ac:dyDescent="0.4">
      <c r="A195" s="68">
        <f>'Weekly Menus'!G22</f>
        <v>0</v>
      </c>
      <c r="B195" s="118"/>
      <c r="C195" s="173"/>
      <c r="D195" s="173"/>
      <c r="E195" s="177"/>
      <c r="F195" s="173"/>
      <c r="G195" s="173"/>
      <c r="H195" s="173"/>
      <c r="I195" s="173"/>
      <c r="J195" s="173"/>
      <c r="K195" s="173"/>
      <c r="L195" s="173"/>
      <c r="M195" s="173"/>
      <c r="N195" s="69">
        <f t="shared" si="18"/>
        <v>0</v>
      </c>
    </row>
    <row r="196" spans="1:14" s="171" customFormat="1" x14ac:dyDescent="0.4">
      <c r="A196" s="68">
        <f>'Weekly Menus'!G23</f>
        <v>0</v>
      </c>
      <c r="B196" s="118"/>
      <c r="C196" s="173"/>
      <c r="D196" s="173"/>
      <c r="E196" s="177"/>
      <c r="F196" s="173"/>
      <c r="G196" s="173"/>
      <c r="H196" s="173"/>
      <c r="I196" s="173"/>
      <c r="J196" s="173"/>
      <c r="K196" s="173"/>
      <c r="L196" s="173"/>
      <c r="M196" s="173"/>
      <c r="N196" s="69">
        <f t="shared" si="18"/>
        <v>0</v>
      </c>
    </row>
    <row r="197" spans="1:14" s="171" customFormat="1" x14ac:dyDescent="0.4">
      <c r="A197" s="68">
        <f>'Weekly Menus'!G24</f>
        <v>0</v>
      </c>
      <c r="B197" s="118"/>
      <c r="C197" s="173"/>
      <c r="D197" s="173"/>
      <c r="E197" s="177"/>
      <c r="F197" s="173"/>
      <c r="G197" s="173"/>
      <c r="H197" s="173"/>
      <c r="I197" s="173"/>
      <c r="J197" s="173"/>
      <c r="K197" s="173"/>
      <c r="L197" s="173"/>
      <c r="M197" s="173"/>
      <c r="N197" s="69">
        <f t="shared" si="18"/>
        <v>0</v>
      </c>
    </row>
    <row r="198" spans="1:14" s="171" customFormat="1" x14ac:dyDescent="0.4">
      <c r="A198" s="68">
        <f>'Weekly Menus'!G25</f>
        <v>0</v>
      </c>
      <c r="B198" s="118"/>
      <c r="C198" s="173"/>
      <c r="D198" s="173"/>
      <c r="E198" s="177"/>
      <c r="F198" s="173"/>
      <c r="G198" s="173"/>
      <c r="H198" s="173"/>
      <c r="I198" s="173"/>
      <c r="J198" s="173"/>
      <c r="K198" s="173"/>
      <c r="L198" s="173"/>
      <c r="M198" s="173"/>
      <c r="N198" s="69">
        <f t="shared" si="18"/>
        <v>0</v>
      </c>
    </row>
    <row r="199" spans="1:14" s="171" customFormat="1" x14ac:dyDescent="0.4">
      <c r="A199" s="68">
        <f>'Weekly Menus'!G26</f>
        <v>0</v>
      </c>
      <c r="B199" s="118"/>
      <c r="C199" s="173"/>
      <c r="D199" s="173"/>
      <c r="E199" s="177"/>
      <c r="F199" s="173"/>
      <c r="G199" s="173"/>
      <c r="H199" s="173"/>
      <c r="I199" s="173"/>
      <c r="J199" s="173"/>
      <c r="K199" s="173"/>
      <c r="L199" s="173"/>
      <c r="M199" s="173"/>
      <c r="N199" s="69">
        <f t="shared" si="18"/>
        <v>0</v>
      </c>
    </row>
    <row r="200" spans="1:14" s="171" customFormat="1" x14ac:dyDescent="0.4">
      <c r="A200" s="247" t="s">
        <v>20</v>
      </c>
      <c r="B200" s="248"/>
      <c r="C200" s="43">
        <f>SUM(C180:C199)</f>
        <v>0</v>
      </c>
      <c r="D200" s="44">
        <f>SUM(D180:D199)</f>
        <v>0</v>
      </c>
      <c r="E200" s="227">
        <f>SUMIF(E180:E199,"yes",D180:D199)</f>
        <v>0</v>
      </c>
      <c r="F200" s="45">
        <f t="shared" ref="F200:M200" si="19">SUM(F180:F199)</f>
        <v>0</v>
      </c>
      <c r="G200" s="122">
        <f t="shared" si="19"/>
        <v>0</v>
      </c>
      <c r="H200" s="46">
        <f t="shared" si="19"/>
        <v>0</v>
      </c>
      <c r="I200" s="47">
        <f t="shared" si="19"/>
        <v>0</v>
      </c>
      <c r="J200" s="48">
        <f t="shared" si="19"/>
        <v>0</v>
      </c>
      <c r="K200" s="49">
        <f t="shared" si="19"/>
        <v>0</v>
      </c>
      <c r="L200" s="50">
        <f t="shared" si="19"/>
        <v>0</v>
      </c>
      <c r="M200" s="51">
        <f t="shared" si="19"/>
        <v>0</v>
      </c>
      <c r="N200" s="52">
        <f>SUM(H200:M200)</f>
        <v>0</v>
      </c>
    </row>
    <row r="201" spans="1:14" s="171" customFormat="1" ht="29.15" x14ac:dyDescent="0.4">
      <c r="A201" s="249" t="s">
        <v>18</v>
      </c>
      <c r="B201" s="250"/>
      <c r="C201" s="34" t="s">
        <v>73</v>
      </c>
      <c r="D201" s="34" t="s">
        <v>73</v>
      </c>
      <c r="E201" s="228"/>
      <c r="F201" s="34" t="s">
        <v>21</v>
      </c>
      <c r="G201" s="34" t="s">
        <v>23</v>
      </c>
      <c r="H201" s="35"/>
      <c r="I201" s="35"/>
      <c r="J201" s="35"/>
      <c r="K201" s="35"/>
      <c r="L201" s="35"/>
      <c r="M201" s="35"/>
      <c r="N201" s="36" t="s">
        <v>22</v>
      </c>
    </row>
    <row r="202" spans="1:14" s="171" customFormat="1" ht="15" thickBot="1" x14ac:dyDescent="0.45">
      <c r="A202" s="251" t="s">
        <v>12</v>
      </c>
      <c r="B202" s="252"/>
      <c r="C202" s="5" t="str">
        <f>IF(C200&gt;=1,"Yes","No")</f>
        <v>No</v>
      </c>
      <c r="D202" s="5" t="str">
        <f t="shared" ref="D202" si="20">IF(D200&gt;=1,"Yes","No")</f>
        <v>No</v>
      </c>
      <c r="E202" s="229"/>
      <c r="F202" s="5" t="str">
        <f>IF(F200&gt;=0.5,"Yes","No")</f>
        <v>No</v>
      </c>
      <c r="G202" s="5" t="str">
        <f>IF(G200&gt;=1,"Yes","No")</f>
        <v>No</v>
      </c>
      <c r="H202" s="6"/>
      <c r="I202" s="6"/>
      <c r="J202" s="6"/>
      <c r="K202" s="6"/>
      <c r="L202" s="6"/>
      <c r="M202" s="6"/>
      <c r="N202" s="7" t="str">
        <f>IF(N200&gt;=0.75,"Yes","No")</f>
        <v>No</v>
      </c>
    </row>
    <row r="203" spans="1:14" s="172" customFormat="1" ht="15" thickBot="1" x14ac:dyDescent="0.45">
      <c r="A203" s="30"/>
      <c r="B203" s="30"/>
      <c r="C203" s="30"/>
      <c r="D203" s="30"/>
      <c r="E203" s="30"/>
      <c r="F203" s="30"/>
      <c r="G203" s="30"/>
      <c r="H203" s="30"/>
      <c r="I203" s="30"/>
      <c r="J203" s="30"/>
      <c r="K203" s="30"/>
      <c r="L203" s="30"/>
      <c r="M203" s="30"/>
      <c r="N203" s="30"/>
    </row>
    <row r="204" spans="1:14" x14ac:dyDescent="0.4">
      <c r="A204" s="237" t="s">
        <v>10</v>
      </c>
      <c r="B204" s="238"/>
      <c r="C204" s="19">
        <f t="shared" ref="C204:N204" si="21">SUM(C26,C55,C84,C113,C142,C171,C200)</f>
        <v>0</v>
      </c>
      <c r="D204" s="20">
        <f t="shared" si="21"/>
        <v>0</v>
      </c>
      <c r="E204" s="20">
        <f>SUM(E26,E55,E84,E113,E142,E171,E200)</f>
        <v>0</v>
      </c>
      <c r="F204" s="21">
        <f t="shared" si="21"/>
        <v>0</v>
      </c>
      <c r="G204" s="121">
        <f t="shared" si="21"/>
        <v>0</v>
      </c>
      <c r="H204" s="22">
        <f t="shared" si="21"/>
        <v>0</v>
      </c>
      <c r="I204" s="23">
        <f t="shared" si="21"/>
        <v>0</v>
      </c>
      <c r="J204" s="24">
        <f t="shared" si="21"/>
        <v>0</v>
      </c>
      <c r="K204" s="25">
        <f t="shared" si="21"/>
        <v>0</v>
      </c>
      <c r="L204" s="27">
        <f t="shared" si="21"/>
        <v>0</v>
      </c>
      <c r="M204" s="26">
        <f t="shared" si="21"/>
        <v>0</v>
      </c>
      <c r="N204" s="40">
        <f t="shared" si="21"/>
        <v>0</v>
      </c>
    </row>
    <row r="205" spans="1:14" ht="43.75" x14ac:dyDescent="0.4">
      <c r="A205" s="239" t="s">
        <v>19</v>
      </c>
      <c r="B205" s="240"/>
      <c r="C205" s="179" t="s">
        <v>87</v>
      </c>
      <c r="D205" s="179" t="s">
        <v>88</v>
      </c>
      <c r="E205" s="194" t="s">
        <v>93</v>
      </c>
      <c r="F205" s="179" t="s">
        <v>83</v>
      </c>
      <c r="G205" s="179" t="s">
        <v>84</v>
      </c>
      <c r="H205" s="179" t="s">
        <v>21</v>
      </c>
      <c r="I205" s="179" t="s">
        <v>22</v>
      </c>
      <c r="J205" s="179" t="s">
        <v>21</v>
      </c>
      <c r="K205" s="179" t="s">
        <v>21</v>
      </c>
      <c r="L205" s="179" t="s">
        <v>28</v>
      </c>
      <c r="M205" s="180"/>
      <c r="N205" s="181" t="s">
        <v>85</v>
      </c>
    </row>
    <row r="206" spans="1:14" ht="15" thickBot="1" x14ac:dyDescent="0.45">
      <c r="A206" s="241" t="s">
        <v>13</v>
      </c>
      <c r="B206" s="242"/>
      <c r="C206" s="2" t="str">
        <f>IF(C204&gt;=12.5,"Yes","No")</f>
        <v>No</v>
      </c>
      <c r="D206" s="2" t="str">
        <f>IF(D204&gt;=11,"Yes","No")</f>
        <v>No</v>
      </c>
      <c r="E206" s="230" t="str">
        <f>IF(E204=0,"",IF(E204&gt;=(D204*0.8),"Yes","No"))</f>
        <v/>
      </c>
      <c r="F206" s="2" t="str">
        <f>IF(F204&gt;=3.5,"Yes","No")</f>
        <v>No</v>
      </c>
      <c r="G206" s="2" t="str">
        <f>IF(G204&gt;=7,"Yes","No")</f>
        <v>No</v>
      </c>
      <c r="H206" s="2" t="str">
        <f>IF(H204&gt;=0.5,"Yes","No")</f>
        <v>No</v>
      </c>
      <c r="I206" s="2" t="str">
        <f>IF(I204&gt;=0.75,"Yes","No")</f>
        <v>No</v>
      </c>
      <c r="J206" s="2" t="str">
        <f>IF(J204&gt;=0.5,"Yes","No")</f>
        <v>No</v>
      </c>
      <c r="K206" s="2" t="str">
        <f>IF(K204&gt;=0.5,"Yes","No")</f>
        <v>No</v>
      </c>
      <c r="L206" s="2" t="str">
        <f>IF(L204&gt;=0.5,"Yes","No")</f>
        <v>No</v>
      </c>
      <c r="M206" s="32"/>
      <c r="N206" s="3" t="str">
        <f>IF(N204&gt;=5.25,"Yes","No")</f>
        <v>No</v>
      </c>
    </row>
    <row r="208" spans="1:14" ht="15" customHeight="1" x14ac:dyDescent="0.4">
      <c r="A208" s="243" t="s">
        <v>29</v>
      </c>
      <c r="B208" s="243"/>
      <c r="C208" s="243"/>
      <c r="D208" s="243"/>
      <c r="E208" s="243"/>
      <c r="F208" s="243"/>
      <c r="G208" s="243"/>
      <c r="H208" s="243"/>
      <c r="I208" s="243"/>
      <c r="J208" s="243"/>
      <c r="K208" s="243"/>
      <c r="L208" s="243"/>
      <c r="M208" s="243"/>
      <c r="N208" s="243"/>
    </row>
    <row r="209" spans="1:14" x14ac:dyDescent="0.4">
      <c r="A209" s="66"/>
      <c r="B209" s="66"/>
      <c r="C209" s="66"/>
      <c r="D209" s="66"/>
      <c r="E209" s="66"/>
      <c r="F209" s="66"/>
      <c r="G209" s="66"/>
      <c r="H209" s="66"/>
      <c r="I209" s="66"/>
      <c r="J209" s="168"/>
      <c r="K209" s="168"/>
      <c r="L209" s="168"/>
      <c r="M209" s="168"/>
      <c r="N209" s="168"/>
    </row>
    <row r="210" spans="1:14" x14ac:dyDescent="0.4">
      <c r="A210" s="41"/>
      <c r="B210" s="41"/>
      <c r="C210" s="41"/>
      <c r="D210" s="41"/>
      <c r="E210" s="41"/>
      <c r="F210" s="41"/>
      <c r="G210" s="41"/>
      <c r="H210" s="168"/>
      <c r="I210" s="168"/>
      <c r="J210" s="168"/>
      <c r="K210" s="168"/>
      <c r="L210" s="168"/>
      <c r="M210" s="168"/>
      <c r="N210" s="168"/>
    </row>
    <row r="211" spans="1:14" x14ac:dyDescent="0.4">
      <c r="A211" s="41"/>
      <c r="B211" s="41"/>
      <c r="C211" s="41"/>
      <c r="D211" s="41"/>
      <c r="E211" s="41"/>
      <c r="F211" s="41"/>
      <c r="G211" s="41"/>
      <c r="H211" s="168"/>
      <c r="I211" s="168"/>
      <c r="J211" s="168"/>
      <c r="K211" s="168"/>
      <c r="L211" s="168"/>
      <c r="M211" s="168"/>
      <c r="N211" s="168"/>
    </row>
  </sheetData>
  <sheetProtection algorithmName="SHA-512" hashValue="OVBT8JGSAq4/I7XzQIxSclOan2NbCkFTqG8GQAJaAg/4yxswAfWHyVPt85JIb9I4YkCcHQPv5OuPRCY2jOoDHw==" saltValue="9c5QEWO94xkaDIMoi2W0wg==" spinCount="100000" sheet="1" objects="1" scenarios="1" selectLockedCells="1"/>
  <mergeCells count="39">
    <mergeCell ref="A4:N4"/>
    <mergeCell ref="A33:N33"/>
    <mergeCell ref="A62:N62"/>
    <mergeCell ref="A91:N91"/>
    <mergeCell ref="A88:N88"/>
    <mergeCell ref="A56:B56"/>
    <mergeCell ref="A57:B57"/>
    <mergeCell ref="A84:B84"/>
    <mergeCell ref="A85:B85"/>
    <mergeCell ref="A86:B86"/>
    <mergeCell ref="A30:N30"/>
    <mergeCell ref="A59:N59"/>
    <mergeCell ref="A115:B115"/>
    <mergeCell ref="A142:B142"/>
    <mergeCell ref="A143:B143"/>
    <mergeCell ref="A120:N120"/>
    <mergeCell ref="A113:B113"/>
    <mergeCell ref="A114:B114"/>
    <mergeCell ref="A171:B171"/>
    <mergeCell ref="A172:B172"/>
    <mergeCell ref="A173:B173"/>
    <mergeCell ref="A144:B144"/>
    <mergeCell ref="A117:N117"/>
    <mergeCell ref="A204:B204"/>
    <mergeCell ref="A205:B205"/>
    <mergeCell ref="A206:B206"/>
    <mergeCell ref="A208:N208"/>
    <mergeCell ref="A1:N1"/>
    <mergeCell ref="A26:B26"/>
    <mergeCell ref="A27:B27"/>
    <mergeCell ref="A28:B28"/>
    <mergeCell ref="A55:B55"/>
    <mergeCell ref="A175:N175"/>
    <mergeCell ref="A178:N178"/>
    <mergeCell ref="A200:B200"/>
    <mergeCell ref="A201:B201"/>
    <mergeCell ref="A202:B202"/>
    <mergeCell ref="A146:N146"/>
    <mergeCell ref="A149:N149"/>
  </mergeCells>
  <dataValidations count="1">
    <dataValidation type="list" allowBlank="1" showInputMessage="1" showErrorMessage="1" sqref="E6:E25 E35:E54 E64:E83 E93:E112 E122:E141 E151:E170 E180:E199" xr:uid="{00000000-0002-0000-0200-000000000000}">
      <formula1>$V$7:$V$8</formula1>
    </dataValidation>
  </dataValidations>
  <printOptions horizontalCentered="1" verticalCentered="1"/>
  <pageMargins left="0.5" right="0.5" top="0.5" bottom="0.5" header="0.3" footer="0.3"/>
  <pageSetup scale="84" orientation="landscape" r:id="rId1"/>
  <rowBreaks count="6" manualBreakCount="6">
    <brk id="29" max="16383" man="1"/>
    <brk id="58" max="16383" man="1"/>
    <brk id="87" max="16383" man="1"/>
    <brk id="116" max="16383" man="1"/>
    <brk id="145" max="16383" man="1"/>
    <brk id="17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11"/>
  <sheetViews>
    <sheetView showZeros="0" topLeftCell="A181" zoomScaleNormal="100" workbookViewId="0">
      <selection activeCell="E196" sqref="E196"/>
    </sheetView>
  </sheetViews>
  <sheetFormatPr defaultRowHeight="14.6" x14ac:dyDescent="0.4"/>
  <cols>
    <col min="1" max="1" width="28.53515625" bestFit="1" customWidth="1"/>
    <col min="2" max="2" width="12.69140625" customWidth="1"/>
    <col min="5" max="5" width="9.15234375" style="182"/>
    <col min="7" max="7" width="8.3046875" customWidth="1"/>
    <col min="13" max="13" width="9.15234375" customWidth="1"/>
    <col min="22" max="22" width="0" hidden="1" customWidth="1"/>
  </cols>
  <sheetData>
    <row r="1" spans="1:27" ht="30" customHeight="1" x14ac:dyDescent="0.4">
      <c r="A1" s="256" t="s">
        <v>17</v>
      </c>
      <c r="B1" s="257"/>
      <c r="C1" s="257"/>
      <c r="D1" s="257"/>
      <c r="E1" s="257"/>
      <c r="F1" s="257"/>
      <c r="G1" s="257"/>
      <c r="H1" s="257"/>
      <c r="I1" s="257"/>
      <c r="J1" s="257"/>
      <c r="K1" s="257"/>
      <c r="L1" s="257"/>
      <c r="M1" s="257"/>
      <c r="N1" s="258"/>
      <c r="Q1" s="4"/>
      <c r="R1" s="4"/>
      <c r="S1" s="4"/>
      <c r="T1" s="4"/>
      <c r="U1" s="4"/>
      <c r="V1" s="4"/>
      <c r="W1" s="4"/>
      <c r="X1" s="4"/>
      <c r="Y1" s="4"/>
      <c r="Z1" s="4"/>
      <c r="AA1" s="4"/>
    </row>
    <row r="2" spans="1:27" x14ac:dyDescent="0.4">
      <c r="A2" s="61" t="s">
        <v>40</v>
      </c>
      <c r="B2" s="62">
        <f>'Weekly Menus'!B4</f>
        <v>0</v>
      </c>
      <c r="C2" s="55"/>
      <c r="D2" s="55"/>
      <c r="E2" s="55"/>
      <c r="F2" s="55"/>
      <c r="G2" s="55"/>
      <c r="H2" s="55"/>
      <c r="I2" s="55"/>
      <c r="J2" s="55"/>
      <c r="K2" s="55"/>
      <c r="L2" s="55"/>
      <c r="M2" s="55"/>
      <c r="N2" s="57"/>
      <c r="Q2" s="4"/>
      <c r="R2" s="4"/>
      <c r="S2" s="4"/>
      <c r="T2" s="4"/>
      <c r="U2" s="4"/>
      <c r="V2" s="4"/>
      <c r="W2" s="4"/>
      <c r="X2" s="4"/>
      <c r="Y2" s="4"/>
      <c r="Z2" s="4"/>
      <c r="AA2" s="4"/>
    </row>
    <row r="3" spans="1:27" ht="15" thickBot="1" x14ac:dyDescent="0.45">
      <c r="A3" s="61"/>
      <c r="B3" s="55"/>
      <c r="C3" s="55"/>
      <c r="D3" s="55"/>
      <c r="E3" s="55"/>
      <c r="F3" s="55"/>
      <c r="G3" s="55"/>
      <c r="H3" s="55"/>
      <c r="I3" s="55"/>
      <c r="J3" s="55"/>
      <c r="K3" s="55"/>
      <c r="L3" s="55"/>
      <c r="M3" s="55"/>
      <c r="N3" s="57"/>
      <c r="Q3" s="4"/>
      <c r="R3" s="4"/>
      <c r="S3" s="4"/>
      <c r="T3" s="4"/>
      <c r="U3" s="4"/>
      <c r="V3" s="4"/>
      <c r="W3" s="4"/>
      <c r="X3" s="4"/>
      <c r="Y3" s="4"/>
      <c r="Z3" s="4"/>
      <c r="AA3" s="4"/>
    </row>
    <row r="4" spans="1:27" ht="15" customHeight="1" x14ac:dyDescent="0.5">
      <c r="A4" s="259" t="s">
        <v>5</v>
      </c>
      <c r="B4" s="260"/>
      <c r="C4" s="260"/>
      <c r="D4" s="260"/>
      <c r="E4" s="260"/>
      <c r="F4" s="260"/>
      <c r="G4" s="260"/>
      <c r="H4" s="260"/>
      <c r="I4" s="260"/>
      <c r="J4" s="260"/>
      <c r="K4" s="260"/>
      <c r="L4" s="260"/>
      <c r="M4" s="260"/>
      <c r="N4" s="261"/>
      <c r="Q4" s="4"/>
      <c r="R4" s="4"/>
      <c r="S4" s="4"/>
      <c r="T4" s="4"/>
      <c r="U4" s="4"/>
      <c r="V4" s="4"/>
      <c r="W4" s="4"/>
      <c r="X4" s="4"/>
      <c r="Y4" s="4"/>
      <c r="Z4" s="4"/>
      <c r="AA4" s="4"/>
    </row>
    <row r="5" spans="1:27" ht="45" customHeight="1" x14ac:dyDescent="0.4">
      <c r="A5" s="9" t="s">
        <v>11</v>
      </c>
      <c r="B5" s="8" t="s">
        <v>63</v>
      </c>
      <c r="C5" s="18" t="s">
        <v>0</v>
      </c>
      <c r="D5" s="17" t="s">
        <v>72</v>
      </c>
      <c r="E5" s="226" t="s">
        <v>90</v>
      </c>
      <c r="F5" s="16" t="s">
        <v>1</v>
      </c>
      <c r="G5" s="120" t="s">
        <v>68</v>
      </c>
      <c r="H5" s="10" t="s">
        <v>75</v>
      </c>
      <c r="I5" s="11" t="s">
        <v>76</v>
      </c>
      <c r="J5" s="12" t="s">
        <v>2</v>
      </c>
      <c r="K5" s="13" t="s">
        <v>77</v>
      </c>
      <c r="L5" s="14" t="s">
        <v>78</v>
      </c>
      <c r="M5" s="33" t="s">
        <v>27</v>
      </c>
      <c r="N5" s="15" t="s">
        <v>79</v>
      </c>
      <c r="Q5" s="4"/>
      <c r="R5" s="4"/>
      <c r="S5" s="4"/>
      <c r="T5" s="4"/>
      <c r="U5" s="4"/>
      <c r="V5" s="4"/>
      <c r="W5" s="4"/>
      <c r="X5" s="4"/>
      <c r="Y5" s="4"/>
      <c r="Z5" s="4"/>
      <c r="AA5" s="4"/>
    </row>
    <row r="6" spans="1:27" ht="15" customHeight="1" x14ac:dyDescent="0.4">
      <c r="A6" s="108">
        <f>'Weekly Menus'!A7</f>
        <v>0</v>
      </c>
      <c r="B6" s="117"/>
      <c r="C6" s="106"/>
      <c r="D6" s="106"/>
      <c r="E6" s="177"/>
      <c r="F6" s="106"/>
      <c r="G6" s="106"/>
      <c r="H6" s="106"/>
      <c r="I6" s="106"/>
      <c r="J6" s="106"/>
      <c r="K6" s="106"/>
      <c r="L6" s="106"/>
      <c r="M6" s="106"/>
      <c r="N6" s="69">
        <f>SUM(H6:M6)</f>
        <v>0</v>
      </c>
      <c r="Q6" s="4"/>
      <c r="R6" s="4"/>
      <c r="S6" s="4"/>
      <c r="T6" s="4"/>
      <c r="U6" s="4"/>
      <c r="V6" s="4"/>
      <c r="W6" s="4"/>
      <c r="X6" s="4"/>
      <c r="Y6" s="4"/>
      <c r="Z6" s="4"/>
      <c r="AA6" s="4"/>
    </row>
    <row r="7" spans="1:27" ht="15" customHeight="1" x14ac:dyDescent="0.4">
      <c r="A7" s="108">
        <f>'Weekly Menus'!A8</f>
        <v>0</v>
      </c>
      <c r="B7" s="117"/>
      <c r="C7" s="106"/>
      <c r="D7" s="106"/>
      <c r="E7" s="177"/>
      <c r="F7" s="106"/>
      <c r="G7" s="106"/>
      <c r="H7" s="106"/>
      <c r="I7" s="106"/>
      <c r="J7" s="106"/>
      <c r="K7" s="106"/>
      <c r="L7" s="106"/>
      <c r="M7" s="106"/>
      <c r="N7" s="69">
        <f t="shared" ref="N7:N25" si="0">SUM(H7:M7)</f>
        <v>0</v>
      </c>
      <c r="Q7" s="4"/>
      <c r="R7" s="4"/>
      <c r="S7" s="4"/>
      <c r="T7" s="4"/>
      <c r="U7" s="4"/>
      <c r="V7" s="4" t="s">
        <v>91</v>
      </c>
      <c r="W7" s="4"/>
      <c r="X7" s="4"/>
      <c r="Y7" s="4"/>
      <c r="Z7" s="4"/>
      <c r="AA7" s="4"/>
    </row>
    <row r="8" spans="1:27" ht="15" customHeight="1" x14ac:dyDescent="0.4">
      <c r="A8" s="108">
        <f>'Weekly Menus'!A9</f>
        <v>0</v>
      </c>
      <c r="B8" s="117"/>
      <c r="C8" s="106"/>
      <c r="D8" s="106"/>
      <c r="E8" s="177"/>
      <c r="F8" s="106"/>
      <c r="G8" s="106"/>
      <c r="H8" s="106"/>
      <c r="I8" s="106"/>
      <c r="J8" s="106"/>
      <c r="K8" s="106"/>
      <c r="L8" s="106"/>
      <c r="M8" s="106"/>
      <c r="N8" s="69">
        <f t="shared" si="0"/>
        <v>0</v>
      </c>
      <c r="Q8" s="4"/>
      <c r="R8" s="4"/>
      <c r="S8" s="4"/>
      <c r="T8" s="4"/>
      <c r="U8" s="4"/>
      <c r="V8" s="4" t="s">
        <v>92</v>
      </c>
      <c r="W8" s="4"/>
      <c r="X8" s="4"/>
      <c r="Y8" s="4"/>
      <c r="Z8" s="4"/>
      <c r="AA8" s="4"/>
    </row>
    <row r="9" spans="1:27" ht="15" customHeight="1" x14ac:dyDescent="0.4">
      <c r="A9" s="108">
        <f>'Weekly Menus'!A10</f>
        <v>0</v>
      </c>
      <c r="B9" s="117"/>
      <c r="C9" s="106"/>
      <c r="D9" s="106"/>
      <c r="E9" s="177"/>
      <c r="F9" s="106"/>
      <c r="G9" s="106"/>
      <c r="H9" s="106"/>
      <c r="I9" s="106"/>
      <c r="J9" s="106"/>
      <c r="K9" s="106"/>
      <c r="L9" s="106"/>
      <c r="M9" s="106"/>
      <c r="N9" s="69">
        <f t="shared" si="0"/>
        <v>0</v>
      </c>
      <c r="Q9" s="4"/>
      <c r="R9" s="4"/>
      <c r="S9" s="4"/>
      <c r="T9" s="4"/>
      <c r="U9" s="4"/>
      <c r="V9" s="4"/>
      <c r="W9" s="4"/>
      <c r="X9" s="4"/>
      <c r="Y9" s="4"/>
      <c r="Z9" s="4"/>
      <c r="AA9" s="4"/>
    </row>
    <row r="10" spans="1:27" ht="15" customHeight="1" x14ac:dyDescent="0.4">
      <c r="A10" s="108">
        <f>'Weekly Menus'!A11</f>
        <v>0</v>
      </c>
      <c r="B10" s="117"/>
      <c r="C10" s="106"/>
      <c r="D10" s="106"/>
      <c r="E10" s="177"/>
      <c r="F10" s="106"/>
      <c r="G10" s="106"/>
      <c r="H10" s="106"/>
      <c r="I10" s="106"/>
      <c r="J10" s="106"/>
      <c r="K10" s="106"/>
      <c r="L10" s="106"/>
      <c r="M10" s="106"/>
      <c r="N10" s="69">
        <f t="shared" si="0"/>
        <v>0</v>
      </c>
      <c r="Q10" s="4"/>
      <c r="R10" s="4"/>
      <c r="S10" s="4"/>
      <c r="T10" s="4"/>
      <c r="U10" s="4"/>
      <c r="V10" s="4"/>
      <c r="W10" s="4"/>
      <c r="X10" s="4"/>
      <c r="Y10" s="4"/>
      <c r="Z10" s="4"/>
      <c r="AA10" s="4"/>
    </row>
    <row r="11" spans="1:27" ht="15" customHeight="1" x14ac:dyDescent="0.4">
      <c r="A11" s="108">
        <f>'Weekly Menus'!A12</f>
        <v>0</v>
      </c>
      <c r="B11" s="117"/>
      <c r="C11" s="106"/>
      <c r="D11" s="106"/>
      <c r="E11" s="177"/>
      <c r="F11" s="106"/>
      <c r="G11" s="106"/>
      <c r="H11" s="106"/>
      <c r="I11" s="106"/>
      <c r="J11" s="106"/>
      <c r="K11" s="106"/>
      <c r="L11" s="106"/>
      <c r="M11" s="106"/>
      <c r="N11" s="69">
        <f t="shared" si="0"/>
        <v>0</v>
      </c>
      <c r="Q11" s="4"/>
      <c r="R11" s="4"/>
      <c r="S11" s="4"/>
      <c r="T11" s="4"/>
      <c r="U11" s="4"/>
      <c r="V11" s="4"/>
      <c r="W11" s="4"/>
      <c r="X11" s="4"/>
      <c r="Y11" s="4"/>
      <c r="Z11" s="4"/>
      <c r="AA11" s="4"/>
    </row>
    <row r="12" spans="1:27" ht="15" customHeight="1" x14ac:dyDescent="0.4">
      <c r="A12" s="108">
        <f>'Weekly Menus'!A13</f>
        <v>0</v>
      </c>
      <c r="B12" s="117"/>
      <c r="C12" s="106"/>
      <c r="D12" s="106"/>
      <c r="E12" s="177"/>
      <c r="F12" s="106"/>
      <c r="G12" s="106"/>
      <c r="H12" s="106"/>
      <c r="I12" s="106"/>
      <c r="J12" s="106"/>
      <c r="K12" s="106"/>
      <c r="L12" s="106"/>
      <c r="M12" s="106"/>
      <c r="N12" s="69">
        <f t="shared" si="0"/>
        <v>0</v>
      </c>
      <c r="Q12" s="4"/>
      <c r="R12" s="4"/>
      <c r="S12" s="4"/>
      <c r="T12" s="4"/>
      <c r="U12" s="4"/>
      <c r="V12" s="4"/>
      <c r="W12" s="4"/>
      <c r="X12" s="4"/>
      <c r="Y12" s="4"/>
      <c r="Z12" s="4"/>
      <c r="AA12" s="4"/>
    </row>
    <row r="13" spans="1:27" ht="15" customHeight="1" x14ac:dyDescent="0.4">
      <c r="A13" s="108">
        <f>'Weekly Menus'!A14</f>
        <v>0</v>
      </c>
      <c r="B13" s="117"/>
      <c r="C13" s="106"/>
      <c r="D13" s="106"/>
      <c r="E13" s="177"/>
      <c r="F13" s="106"/>
      <c r="G13" s="106"/>
      <c r="H13" s="106"/>
      <c r="I13" s="106"/>
      <c r="J13" s="106"/>
      <c r="K13" s="106"/>
      <c r="L13" s="106"/>
      <c r="M13" s="106"/>
      <c r="N13" s="69">
        <f t="shared" si="0"/>
        <v>0</v>
      </c>
      <c r="Q13" s="4"/>
      <c r="R13" s="4"/>
      <c r="S13" s="4"/>
      <c r="T13" s="4"/>
      <c r="U13" s="4"/>
      <c r="V13" s="4"/>
      <c r="W13" s="4"/>
      <c r="X13" s="4"/>
      <c r="Y13" s="4"/>
      <c r="Z13" s="4"/>
      <c r="AA13" s="4"/>
    </row>
    <row r="14" spans="1:27" ht="15" customHeight="1" x14ac:dyDescent="0.4">
      <c r="A14" s="108">
        <f>'Weekly Menus'!A15</f>
        <v>0</v>
      </c>
      <c r="B14" s="117"/>
      <c r="C14" s="106"/>
      <c r="D14" s="106"/>
      <c r="E14" s="177"/>
      <c r="F14" s="106"/>
      <c r="G14" s="106"/>
      <c r="H14" s="106"/>
      <c r="I14" s="106"/>
      <c r="J14" s="106"/>
      <c r="K14" s="106"/>
      <c r="L14" s="106"/>
      <c r="M14" s="106"/>
      <c r="N14" s="69">
        <f t="shared" si="0"/>
        <v>0</v>
      </c>
      <c r="Q14" s="4"/>
      <c r="R14" s="4"/>
      <c r="S14" s="4"/>
      <c r="T14" s="4"/>
      <c r="U14" s="4"/>
      <c r="V14" s="4"/>
      <c r="W14" s="4"/>
      <c r="X14" s="4"/>
      <c r="Y14" s="4"/>
      <c r="Z14" s="4"/>
      <c r="AA14" s="4"/>
    </row>
    <row r="15" spans="1:27" ht="15" customHeight="1" x14ac:dyDescent="0.4">
      <c r="A15" s="108">
        <f>'Weekly Menus'!A16</f>
        <v>0</v>
      </c>
      <c r="B15" s="117"/>
      <c r="C15" s="106"/>
      <c r="D15" s="106"/>
      <c r="E15" s="177"/>
      <c r="F15" s="106"/>
      <c r="G15" s="106"/>
      <c r="H15" s="106"/>
      <c r="I15" s="106"/>
      <c r="J15" s="106"/>
      <c r="K15" s="106"/>
      <c r="L15" s="106"/>
      <c r="M15" s="106"/>
      <c r="N15" s="69">
        <f t="shared" si="0"/>
        <v>0</v>
      </c>
      <c r="Q15" s="4"/>
      <c r="R15" s="4"/>
      <c r="S15" s="4"/>
      <c r="T15" s="4"/>
      <c r="U15" s="4"/>
      <c r="V15" s="4"/>
      <c r="W15" s="4"/>
      <c r="X15" s="4"/>
      <c r="Y15" s="4"/>
      <c r="Z15" s="4"/>
      <c r="AA15" s="4"/>
    </row>
    <row r="16" spans="1:27" ht="15" customHeight="1" x14ac:dyDescent="0.4">
      <c r="A16" s="108">
        <f>'Weekly Menus'!A17</f>
        <v>0</v>
      </c>
      <c r="B16" s="118"/>
      <c r="C16" s="106"/>
      <c r="D16" s="106"/>
      <c r="E16" s="177"/>
      <c r="F16" s="106"/>
      <c r="G16" s="106"/>
      <c r="H16" s="106"/>
      <c r="I16" s="106"/>
      <c r="J16" s="106"/>
      <c r="K16" s="106"/>
      <c r="L16" s="106"/>
      <c r="M16" s="106"/>
      <c r="N16" s="69">
        <f t="shared" si="0"/>
        <v>0</v>
      </c>
      <c r="Q16" s="4"/>
      <c r="R16" s="4"/>
      <c r="S16" s="4"/>
      <c r="T16" s="4"/>
      <c r="U16" s="4"/>
      <c r="V16" s="4"/>
      <c r="W16" s="4"/>
      <c r="X16" s="4"/>
      <c r="Y16" s="4"/>
      <c r="Z16" s="4"/>
      <c r="AA16" s="4"/>
    </row>
    <row r="17" spans="1:27" ht="15" customHeight="1" x14ac:dyDescent="0.4">
      <c r="A17" s="108">
        <f>'Weekly Menus'!A18</f>
        <v>0</v>
      </c>
      <c r="B17" s="118"/>
      <c r="C17" s="106"/>
      <c r="D17" s="106"/>
      <c r="E17" s="177"/>
      <c r="F17" s="106"/>
      <c r="G17" s="106"/>
      <c r="H17" s="106"/>
      <c r="I17" s="106"/>
      <c r="J17" s="106"/>
      <c r="K17" s="106"/>
      <c r="L17" s="106"/>
      <c r="M17" s="106"/>
      <c r="N17" s="69">
        <f t="shared" si="0"/>
        <v>0</v>
      </c>
      <c r="Q17" s="4"/>
      <c r="R17" s="4"/>
      <c r="S17" s="4"/>
      <c r="T17" s="4"/>
      <c r="U17" s="4"/>
      <c r="V17" s="4"/>
      <c r="W17" s="4"/>
      <c r="X17" s="4"/>
      <c r="Y17" s="4"/>
      <c r="Z17" s="4"/>
      <c r="AA17" s="4"/>
    </row>
    <row r="18" spans="1:27" ht="15" customHeight="1" x14ac:dyDescent="0.4">
      <c r="A18" s="108">
        <f>'Weekly Menus'!A19</f>
        <v>0</v>
      </c>
      <c r="B18" s="118"/>
      <c r="C18" s="106"/>
      <c r="D18" s="106"/>
      <c r="E18" s="177"/>
      <c r="F18" s="106"/>
      <c r="G18" s="106"/>
      <c r="H18" s="106"/>
      <c r="I18" s="106"/>
      <c r="J18" s="106"/>
      <c r="K18" s="106"/>
      <c r="L18" s="106"/>
      <c r="M18" s="106"/>
      <c r="N18" s="69">
        <f t="shared" si="0"/>
        <v>0</v>
      </c>
      <c r="Q18" s="4"/>
      <c r="R18" s="4"/>
      <c r="S18" s="4"/>
      <c r="T18" s="4"/>
      <c r="U18" s="4"/>
      <c r="V18" s="4"/>
      <c r="W18" s="4"/>
      <c r="X18" s="4"/>
      <c r="Y18" s="4"/>
      <c r="Z18" s="4"/>
      <c r="AA18" s="4"/>
    </row>
    <row r="19" spans="1:27" ht="15" customHeight="1" x14ac:dyDescent="0.4">
      <c r="A19" s="108">
        <f>'Weekly Menus'!A20</f>
        <v>0</v>
      </c>
      <c r="B19" s="118"/>
      <c r="C19" s="106"/>
      <c r="D19" s="106"/>
      <c r="E19" s="177"/>
      <c r="F19" s="106"/>
      <c r="G19" s="106"/>
      <c r="H19" s="106"/>
      <c r="I19" s="106"/>
      <c r="J19" s="106"/>
      <c r="K19" s="106"/>
      <c r="L19" s="106"/>
      <c r="M19" s="106"/>
      <c r="N19" s="69">
        <f t="shared" si="0"/>
        <v>0</v>
      </c>
      <c r="Q19" s="4"/>
      <c r="R19" s="4"/>
      <c r="S19" s="4"/>
      <c r="T19" s="4"/>
      <c r="U19" s="4"/>
      <c r="V19" s="4"/>
      <c r="W19" s="4"/>
      <c r="X19" s="4"/>
      <c r="Y19" s="4"/>
      <c r="Z19" s="4"/>
      <c r="AA19" s="4"/>
    </row>
    <row r="20" spans="1:27" ht="15" customHeight="1" x14ac:dyDescent="0.4">
      <c r="A20" s="108">
        <f>'Weekly Menus'!A21</f>
        <v>0</v>
      </c>
      <c r="B20" s="118"/>
      <c r="C20" s="106"/>
      <c r="D20" s="106"/>
      <c r="E20" s="177"/>
      <c r="F20" s="106"/>
      <c r="G20" s="106"/>
      <c r="H20" s="106"/>
      <c r="I20" s="106"/>
      <c r="J20" s="106"/>
      <c r="K20" s="106"/>
      <c r="L20" s="106"/>
      <c r="M20" s="106"/>
      <c r="N20" s="69">
        <f t="shared" si="0"/>
        <v>0</v>
      </c>
      <c r="Q20" s="4"/>
      <c r="R20" s="4"/>
      <c r="S20" s="4"/>
      <c r="T20" s="4"/>
      <c r="U20" s="4"/>
      <c r="V20" s="4"/>
      <c r="W20" s="4"/>
      <c r="X20" s="4"/>
      <c r="Y20" s="4"/>
      <c r="Z20" s="4"/>
      <c r="AA20" s="4"/>
    </row>
    <row r="21" spans="1:27" ht="15" customHeight="1" x14ac:dyDescent="0.4">
      <c r="A21" s="108">
        <f>'Weekly Menus'!A22</f>
        <v>0</v>
      </c>
      <c r="B21" s="118"/>
      <c r="C21" s="106"/>
      <c r="D21" s="106"/>
      <c r="E21" s="177"/>
      <c r="F21" s="106"/>
      <c r="G21" s="106"/>
      <c r="H21" s="106"/>
      <c r="I21" s="106"/>
      <c r="J21" s="106"/>
      <c r="K21" s="106"/>
      <c r="L21" s="106"/>
      <c r="M21" s="106"/>
      <c r="N21" s="69">
        <f t="shared" si="0"/>
        <v>0</v>
      </c>
      <c r="Q21" s="4"/>
      <c r="R21" s="4"/>
      <c r="S21" s="4"/>
      <c r="T21" s="4"/>
      <c r="U21" s="4"/>
      <c r="V21" s="4"/>
      <c r="W21" s="4"/>
      <c r="X21" s="4"/>
      <c r="Y21" s="4"/>
      <c r="Z21" s="4"/>
      <c r="AA21" s="4"/>
    </row>
    <row r="22" spans="1:27" ht="15" customHeight="1" x14ac:dyDescent="0.4">
      <c r="A22" s="108">
        <f>'Weekly Menus'!A23</f>
        <v>0</v>
      </c>
      <c r="B22" s="118"/>
      <c r="C22" s="106"/>
      <c r="D22" s="106"/>
      <c r="E22" s="177"/>
      <c r="F22" s="106"/>
      <c r="G22" s="106"/>
      <c r="H22" s="106"/>
      <c r="I22" s="106"/>
      <c r="J22" s="106"/>
      <c r="K22" s="106"/>
      <c r="L22" s="106"/>
      <c r="M22" s="106"/>
      <c r="N22" s="69">
        <f t="shared" si="0"/>
        <v>0</v>
      </c>
      <c r="Q22" s="4"/>
      <c r="R22" s="4"/>
      <c r="S22" s="4"/>
      <c r="T22" s="4"/>
      <c r="U22" s="4"/>
      <c r="V22" s="4"/>
      <c r="W22" s="4"/>
      <c r="X22" s="4"/>
      <c r="Y22" s="4"/>
      <c r="Z22" s="4"/>
      <c r="AA22" s="4"/>
    </row>
    <row r="23" spans="1:27" ht="15" customHeight="1" x14ac:dyDescent="0.4">
      <c r="A23" s="108">
        <f>'Weekly Menus'!A24</f>
        <v>0</v>
      </c>
      <c r="B23" s="118"/>
      <c r="C23" s="106"/>
      <c r="D23" s="106"/>
      <c r="E23" s="177"/>
      <c r="F23" s="106"/>
      <c r="G23" s="106"/>
      <c r="H23" s="106"/>
      <c r="I23" s="106"/>
      <c r="J23" s="106"/>
      <c r="K23" s="106"/>
      <c r="L23" s="106"/>
      <c r="M23" s="106"/>
      <c r="N23" s="69">
        <f t="shared" si="0"/>
        <v>0</v>
      </c>
      <c r="Q23" s="4"/>
      <c r="R23" s="4"/>
      <c r="S23" s="4"/>
      <c r="T23" s="4"/>
      <c r="U23" s="4"/>
      <c r="V23" s="4"/>
      <c r="W23" s="4"/>
      <c r="X23" s="4"/>
      <c r="Y23" s="4"/>
      <c r="Z23" s="4"/>
      <c r="AA23" s="4"/>
    </row>
    <row r="24" spans="1:27" ht="15" customHeight="1" x14ac:dyDescent="0.4">
      <c r="A24" s="108">
        <f>'Weekly Menus'!A25</f>
        <v>0</v>
      </c>
      <c r="B24" s="118"/>
      <c r="C24" s="106"/>
      <c r="D24" s="106"/>
      <c r="E24" s="177"/>
      <c r="F24" s="106"/>
      <c r="G24" s="106"/>
      <c r="H24" s="106"/>
      <c r="I24" s="106"/>
      <c r="J24" s="106"/>
      <c r="K24" s="106"/>
      <c r="L24" s="106"/>
      <c r="M24" s="106"/>
      <c r="N24" s="69">
        <f t="shared" si="0"/>
        <v>0</v>
      </c>
      <c r="Q24" s="4"/>
      <c r="R24" s="4"/>
      <c r="S24" s="4"/>
      <c r="T24" s="4"/>
      <c r="U24" s="4"/>
      <c r="V24" s="4"/>
      <c r="W24" s="4"/>
      <c r="X24" s="4"/>
      <c r="Y24" s="4"/>
      <c r="Z24" s="4"/>
      <c r="AA24" s="4"/>
    </row>
    <row r="25" spans="1:27" ht="15" customHeight="1" x14ac:dyDescent="0.4">
      <c r="A25" s="108">
        <f>'Weekly Menus'!A26</f>
        <v>0</v>
      </c>
      <c r="B25" s="118"/>
      <c r="C25" s="106"/>
      <c r="D25" s="106"/>
      <c r="E25" s="177"/>
      <c r="F25" s="106"/>
      <c r="G25" s="106"/>
      <c r="H25" s="106"/>
      <c r="I25" s="106"/>
      <c r="J25" s="106"/>
      <c r="K25" s="106"/>
      <c r="L25" s="106"/>
      <c r="M25" s="106"/>
      <c r="N25" s="69">
        <f t="shared" si="0"/>
        <v>0</v>
      </c>
      <c r="Q25" s="4"/>
      <c r="R25" s="4"/>
      <c r="S25" s="4"/>
      <c r="T25" s="4"/>
      <c r="U25" s="4"/>
      <c r="V25" s="4"/>
      <c r="W25" s="4"/>
      <c r="X25" s="4"/>
      <c r="Y25" s="4"/>
      <c r="Z25" s="4"/>
      <c r="AA25" s="4"/>
    </row>
    <row r="26" spans="1:27" x14ac:dyDescent="0.4">
      <c r="A26" s="247" t="s">
        <v>20</v>
      </c>
      <c r="B26" s="248"/>
      <c r="C26" s="43">
        <f>SUM(C6:C25)</f>
        <v>0</v>
      </c>
      <c r="D26" s="44">
        <f>SUM(D6:D25)</f>
        <v>0</v>
      </c>
      <c r="E26" s="227">
        <f>SUMIF(E6:E25,"yes",D6:D25)</f>
        <v>0</v>
      </c>
      <c r="F26" s="45">
        <f t="shared" ref="F26:M26" si="1">SUM(F6:F25)</f>
        <v>0</v>
      </c>
      <c r="G26" s="122">
        <f t="shared" si="1"/>
        <v>0</v>
      </c>
      <c r="H26" s="46">
        <f t="shared" si="1"/>
        <v>0</v>
      </c>
      <c r="I26" s="47">
        <f t="shared" si="1"/>
        <v>0</v>
      </c>
      <c r="J26" s="48">
        <f t="shared" si="1"/>
        <v>0</v>
      </c>
      <c r="K26" s="49">
        <f t="shared" si="1"/>
        <v>0</v>
      </c>
      <c r="L26" s="50">
        <f t="shared" si="1"/>
        <v>0</v>
      </c>
      <c r="M26" s="51">
        <f t="shared" si="1"/>
        <v>0</v>
      </c>
      <c r="N26" s="52">
        <f>SUM(H26:M26)</f>
        <v>0</v>
      </c>
      <c r="Q26" s="4"/>
      <c r="R26" s="4"/>
      <c r="S26" s="4"/>
      <c r="T26" s="4"/>
      <c r="U26" s="4"/>
      <c r="V26" s="4"/>
      <c r="W26" s="4"/>
      <c r="X26" s="4"/>
      <c r="Y26" s="4"/>
      <c r="Z26" s="4"/>
      <c r="AA26" s="4"/>
    </row>
    <row r="27" spans="1:27" ht="29.15" x14ac:dyDescent="0.4">
      <c r="A27" s="249" t="s">
        <v>18</v>
      </c>
      <c r="B27" s="250"/>
      <c r="C27" s="34" t="s">
        <v>74</v>
      </c>
      <c r="D27" s="34" t="s">
        <v>74</v>
      </c>
      <c r="E27" s="228"/>
      <c r="F27" s="34" t="s">
        <v>23</v>
      </c>
      <c r="G27" s="34" t="s">
        <v>23</v>
      </c>
      <c r="H27" s="35"/>
      <c r="I27" s="35"/>
      <c r="J27" s="35"/>
      <c r="K27" s="35"/>
      <c r="L27" s="35"/>
      <c r="M27" s="35"/>
      <c r="N27" s="36" t="s">
        <v>23</v>
      </c>
      <c r="Q27" s="4"/>
      <c r="R27" s="4"/>
      <c r="S27" s="4"/>
      <c r="T27" s="4"/>
      <c r="U27" s="4"/>
      <c r="V27" s="4"/>
      <c r="W27" s="4"/>
      <c r="X27" s="4"/>
      <c r="Y27" s="4"/>
      <c r="Z27" s="4"/>
      <c r="AA27" s="4"/>
    </row>
    <row r="28" spans="1:27" ht="15.75" customHeight="1" thickBot="1" x14ac:dyDescent="0.45">
      <c r="A28" s="251" t="s">
        <v>12</v>
      </c>
      <c r="B28" s="252"/>
      <c r="C28" s="5" t="str">
        <f>IF(C26&gt;=2,"Yes","No")</f>
        <v>No</v>
      </c>
      <c r="D28" s="5" t="str">
        <f>IF(D26&gt;=2,"Yes","No")</f>
        <v>No</v>
      </c>
      <c r="E28" s="229"/>
      <c r="F28" s="5" t="str">
        <f>IF(F26&gt;=1,"Yes","No")</f>
        <v>No</v>
      </c>
      <c r="G28" s="5" t="str">
        <f>IF(G26&gt;=1,"Yes","No")</f>
        <v>No</v>
      </c>
      <c r="H28" s="6"/>
      <c r="I28" s="6"/>
      <c r="J28" s="6"/>
      <c r="K28" s="6"/>
      <c r="L28" s="6"/>
      <c r="M28" s="6"/>
      <c r="N28" s="7" t="str">
        <f>IF(N26&gt;=1,"Yes","No")</f>
        <v>No</v>
      </c>
      <c r="Q28" s="4"/>
      <c r="R28" s="4"/>
      <c r="S28" s="4"/>
      <c r="T28" s="4"/>
      <c r="U28" s="4"/>
      <c r="V28" s="4"/>
      <c r="W28" s="4"/>
      <c r="X28" s="4"/>
      <c r="Y28" s="4"/>
      <c r="Z28" s="4"/>
      <c r="AA28" s="4"/>
    </row>
    <row r="29" spans="1:27" ht="15.75" customHeight="1" thickBot="1" x14ac:dyDescent="0.45">
      <c r="A29" s="1"/>
      <c r="Q29" s="4"/>
      <c r="R29" s="4"/>
      <c r="S29" s="4"/>
      <c r="T29" s="4"/>
      <c r="U29" s="4"/>
      <c r="V29" s="4"/>
      <c r="W29" s="4"/>
      <c r="X29" s="4"/>
      <c r="Y29" s="4"/>
      <c r="Z29" s="4"/>
      <c r="AA29" s="4"/>
    </row>
    <row r="30" spans="1:27" ht="30" customHeight="1" x14ac:dyDescent="0.4">
      <c r="A30" s="256" t="s">
        <v>17</v>
      </c>
      <c r="B30" s="257"/>
      <c r="C30" s="257"/>
      <c r="D30" s="257"/>
      <c r="E30" s="257"/>
      <c r="F30" s="257"/>
      <c r="G30" s="257"/>
      <c r="H30" s="257"/>
      <c r="I30" s="257"/>
      <c r="J30" s="257"/>
      <c r="K30" s="257"/>
      <c r="L30" s="257"/>
      <c r="M30" s="257"/>
      <c r="N30" s="258"/>
      <c r="Q30" s="4"/>
      <c r="R30" s="4"/>
      <c r="S30" s="4"/>
      <c r="T30" s="4"/>
      <c r="U30" s="4"/>
      <c r="V30" s="4"/>
      <c r="W30" s="4"/>
      <c r="X30" s="4"/>
      <c r="Y30" s="4"/>
      <c r="Z30" s="4"/>
      <c r="AA30" s="4"/>
    </row>
    <row r="31" spans="1:27" s="53" customFormat="1" ht="15" customHeight="1" x14ac:dyDescent="0.4">
      <c r="A31" s="61" t="s">
        <v>40</v>
      </c>
      <c r="B31" s="62">
        <f>'Weekly Menus'!B4</f>
        <v>0</v>
      </c>
      <c r="C31" s="42"/>
      <c r="D31" s="42"/>
      <c r="E31" s="42"/>
      <c r="F31" s="42"/>
      <c r="G31" s="42"/>
      <c r="H31" s="42"/>
      <c r="I31" s="42"/>
      <c r="J31" s="42"/>
      <c r="K31" s="42"/>
      <c r="L31" s="42"/>
      <c r="M31" s="42"/>
      <c r="N31" s="63"/>
      <c r="Q31" s="4"/>
      <c r="R31" s="4"/>
      <c r="S31" s="4"/>
      <c r="T31" s="4"/>
      <c r="U31" s="4"/>
      <c r="V31" s="4"/>
      <c r="W31" s="4"/>
      <c r="X31" s="4"/>
      <c r="Y31" s="4"/>
      <c r="Z31" s="4"/>
      <c r="AA31" s="4"/>
    </row>
    <row r="32" spans="1:27" ht="15.75" customHeight="1" thickBot="1" x14ac:dyDescent="0.45">
      <c r="A32" s="64"/>
      <c r="B32" s="42"/>
      <c r="C32" s="42"/>
      <c r="D32" s="42"/>
      <c r="E32" s="42"/>
      <c r="F32" s="42"/>
      <c r="G32" s="42"/>
      <c r="H32" s="42"/>
      <c r="I32" s="42"/>
      <c r="J32" s="42"/>
      <c r="K32" s="42"/>
      <c r="L32" s="42"/>
      <c r="M32" s="42"/>
      <c r="N32" s="63"/>
      <c r="Q32" s="4"/>
      <c r="R32" s="4"/>
      <c r="S32" s="4"/>
      <c r="T32" s="4"/>
      <c r="U32" s="4"/>
      <c r="V32" s="4"/>
      <c r="W32" s="4"/>
      <c r="X32" s="4"/>
      <c r="Y32" s="4"/>
      <c r="Z32" s="4"/>
      <c r="AA32" s="4"/>
    </row>
    <row r="33" spans="1:27" ht="15" customHeight="1" x14ac:dyDescent="0.5">
      <c r="A33" s="259" t="s">
        <v>6</v>
      </c>
      <c r="B33" s="260"/>
      <c r="C33" s="260"/>
      <c r="D33" s="260"/>
      <c r="E33" s="260"/>
      <c r="F33" s="260"/>
      <c r="G33" s="260"/>
      <c r="H33" s="260"/>
      <c r="I33" s="260"/>
      <c r="J33" s="260"/>
      <c r="K33" s="260"/>
      <c r="L33" s="260"/>
      <c r="M33" s="260"/>
      <c r="N33" s="261"/>
      <c r="Q33" s="4"/>
      <c r="R33" s="4"/>
      <c r="S33" s="4"/>
      <c r="T33" s="4"/>
      <c r="U33" s="4"/>
      <c r="V33" s="4"/>
      <c r="W33" s="4"/>
      <c r="X33" s="4"/>
      <c r="Y33" s="4"/>
      <c r="Z33" s="4"/>
      <c r="AA33" s="4"/>
    </row>
    <row r="34" spans="1:27" ht="45" customHeight="1" x14ac:dyDescent="0.4">
      <c r="A34" s="9" t="s">
        <v>11</v>
      </c>
      <c r="B34" s="8" t="s">
        <v>63</v>
      </c>
      <c r="C34" s="18" t="s">
        <v>0</v>
      </c>
      <c r="D34" s="17" t="s">
        <v>72</v>
      </c>
      <c r="E34" s="226" t="s">
        <v>90</v>
      </c>
      <c r="F34" s="16" t="s">
        <v>1</v>
      </c>
      <c r="G34" s="120" t="s">
        <v>68</v>
      </c>
      <c r="H34" s="10" t="s">
        <v>75</v>
      </c>
      <c r="I34" s="11" t="s">
        <v>76</v>
      </c>
      <c r="J34" s="12" t="s">
        <v>2</v>
      </c>
      <c r="K34" s="13" t="s">
        <v>77</v>
      </c>
      <c r="L34" s="14" t="s">
        <v>78</v>
      </c>
      <c r="M34" s="33" t="s">
        <v>27</v>
      </c>
      <c r="N34" s="15" t="s">
        <v>79</v>
      </c>
      <c r="Q34" s="37"/>
      <c r="R34" s="38"/>
      <c r="S34" s="38"/>
      <c r="T34" s="38"/>
      <c r="U34" s="38"/>
      <c r="V34" s="38"/>
      <c r="W34" s="38"/>
      <c r="X34" s="38"/>
      <c r="Y34" s="38"/>
      <c r="Z34" s="38"/>
      <c r="AA34" s="38"/>
    </row>
    <row r="35" spans="1:27" ht="15" customHeight="1" x14ac:dyDescent="0.4">
      <c r="A35" s="68">
        <f>'Weekly Menus'!B7</f>
        <v>0</v>
      </c>
      <c r="B35" s="117"/>
      <c r="C35" s="106"/>
      <c r="D35" s="106"/>
      <c r="E35" s="177"/>
      <c r="F35" s="106"/>
      <c r="G35" s="106"/>
      <c r="H35" s="106"/>
      <c r="I35" s="106"/>
      <c r="J35" s="106"/>
      <c r="K35" s="106"/>
      <c r="L35" s="106"/>
      <c r="M35" s="107"/>
      <c r="N35" s="69">
        <f>SUM(H35:M35)</f>
        <v>0</v>
      </c>
      <c r="Q35" s="37"/>
      <c r="R35" s="38"/>
      <c r="S35" s="38"/>
      <c r="T35" s="38"/>
      <c r="U35" s="38"/>
      <c r="V35" s="38"/>
      <c r="W35" s="38"/>
      <c r="X35" s="38"/>
      <c r="Y35" s="38"/>
      <c r="Z35" s="38"/>
      <c r="AA35" s="38"/>
    </row>
    <row r="36" spans="1:27" ht="15" customHeight="1" x14ac:dyDescent="0.4">
      <c r="A36" s="68">
        <f>'Weekly Menus'!B8</f>
        <v>0</v>
      </c>
      <c r="B36" s="117"/>
      <c r="C36" s="106"/>
      <c r="D36" s="106"/>
      <c r="E36" s="177"/>
      <c r="F36" s="106"/>
      <c r="G36" s="106"/>
      <c r="H36" s="106"/>
      <c r="I36" s="106"/>
      <c r="J36" s="106"/>
      <c r="K36" s="106"/>
      <c r="L36" s="106"/>
      <c r="M36" s="107"/>
      <c r="N36" s="69">
        <f t="shared" ref="N36:N54" si="2">SUM(H36:M36)</f>
        <v>0</v>
      </c>
      <c r="Q36" s="37"/>
      <c r="R36" s="38"/>
      <c r="S36" s="38"/>
      <c r="T36" s="38"/>
      <c r="U36" s="38"/>
      <c r="V36" s="38"/>
      <c r="W36" s="38"/>
      <c r="X36" s="38"/>
      <c r="Y36" s="38"/>
      <c r="Z36" s="38"/>
      <c r="AA36" s="38"/>
    </row>
    <row r="37" spans="1:27" ht="15" customHeight="1" x14ac:dyDescent="0.4">
      <c r="A37" s="68">
        <f>'Weekly Menus'!B9</f>
        <v>0</v>
      </c>
      <c r="B37" s="117"/>
      <c r="C37" s="106"/>
      <c r="D37" s="106"/>
      <c r="E37" s="177"/>
      <c r="F37" s="106"/>
      <c r="G37" s="106"/>
      <c r="H37" s="106"/>
      <c r="I37" s="106"/>
      <c r="J37" s="106"/>
      <c r="K37" s="106"/>
      <c r="L37" s="106"/>
      <c r="M37" s="107"/>
      <c r="N37" s="69">
        <f t="shared" si="2"/>
        <v>0</v>
      </c>
      <c r="Q37" s="37"/>
      <c r="R37" s="38"/>
      <c r="S37" s="38"/>
      <c r="T37" s="38"/>
      <c r="U37" s="38"/>
      <c r="V37" s="38"/>
      <c r="W37" s="38"/>
      <c r="X37" s="38"/>
      <c r="Y37" s="38"/>
      <c r="Z37" s="38"/>
      <c r="AA37" s="38"/>
    </row>
    <row r="38" spans="1:27" ht="15" customHeight="1" x14ac:dyDescent="0.4">
      <c r="A38" s="68">
        <f>'Weekly Menus'!B10</f>
        <v>0</v>
      </c>
      <c r="B38" s="117"/>
      <c r="C38" s="106"/>
      <c r="D38" s="106"/>
      <c r="E38" s="177"/>
      <c r="F38" s="106"/>
      <c r="G38" s="106"/>
      <c r="H38" s="106"/>
      <c r="I38" s="106"/>
      <c r="J38" s="106"/>
      <c r="K38" s="106"/>
      <c r="L38" s="106"/>
      <c r="M38" s="107"/>
      <c r="N38" s="69">
        <f t="shared" si="2"/>
        <v>0</v>
      </c>
      <c r="Q38" s="37"/>
      <c r="R38" s="38"/>
      <c r="S38" s="38"/>
      <c r="T38" s="38"/>
      <c r="U38" s="38"/>
      <c r="V38" s="38"/>
      <c r="W38" s="38"/>
      <c r="X38" s="38"/>
      <c r="Y38" s="38"/>
      <c r="Z38" s="38"/>
      <c r="AA38" s="38"/>
    </row>
    <row r="39" spans="1:27" ht="15" customHeight="1" x14ac:dyDescent="0.4">
      <c r="A39" s="68">
        <f>'Weekly Menus'!B11</f>
        <v>0</v>
      </c>
      <c r="B39" s="117"/>
      <c r="C39" s="106"/>
      <c r="D39" s="106"/>
      <c r="E39" s="177"/>
      <c r="F39" s="106"/>
      <c r="G39" s="106"/>
      <c r="H39" s="106"/>
      <c r="I39" s="106"/>
      <c r="J39" s="106"/>
      <c r="K39" s="106"/>
      <c r="L39" s="106"/>
      <c r="M39" s="107"/>
      <c r="N39" s="69">
        <f t="shared" si="2"/>
        <v>0</v>
      </c>
      <c r="Q39" s="39"/>
      <c r="R39" s="38"/>
      <c r="S39" s="38"/>
      <c r="T39" s="38"/>
      <c r="U39" s="38"/>
      <c r="V39" s="38"/>
      <c r="W39" s="38"/>
      <c r="X39" s="38"/>
      <c r="Y39" s="38"/>
      <c r="Z39" s="38"/>
      <c r="AA39" s="38"/>
    </row>
    <row r="40" spans="1:27" ht="15" customHeight="1" x14ac:dyDescent="0.4">
      <c r="A40" s="68">
        <f>'Weekly Menus'!B12</f>
        <v>0</v>
      </c>
      <c r="B40" s="117"/>
      <c r="C40" s="106"/>
      <c r="D40" s="106"/>
      <c r="E40" s="177"/>
      <c r="F40" s="106"/>
      <c r="G40" s="106"/>
      <c r="H40" s="106"/>
      <c r="I40" s="106"/>
      <c r="J40" s="106"/>
      <c r="K40" s="106"/>
      <c r="L40" s="106"/>
      <c r="M40" s="107"/>
      <c r="N40" s="69">
        <f t="shared" si="2"/>
        <v>0</v>
      </c>
      <c r="Q40" s="37"/>
      <c r="R40" s="38"/>
      <c r="S40" s="38"/>
      <c r="T40" s="38"/>
      <c r="U40" s="38"/>
      <c r="V40" s="38"/>
      <c r="W40" s="38"/>
      <c r="X40" s="38"/>
      <c r="Y40" s="38"/>
      <c r="Z40" s="38"/>
      <c r="AA40" s="38"/>
    </row>
    <row r="41" spans="1:27" ht="15" customHeight="1" x14ac:dyDescent="0.4">
      <c r="A41" s="68">
        <f>'Weekly Menus'!B13</f>
        <v>0</v>
      </c>
      <c r="B41" s="117"/>
      <c r="C41" s="106"/>
      <c r="D41" s="106"/>
      <c r="E41" s="177"/>
      <c r="F41" s="106"/>
      <c r="G41" s="106"/>
      <c r="H41" s="106"/>
      <c r="I41" s="106"/>
      <c r="J41" s="106"/>
      <c r="K41" s="106"/>
      <c r="L41" s="106"/>
      <c r="M41" s="107"/>
      <c r="N41" s="69">
        <f t="shared" si="2"/>
        <v>0</v>
      </c>
      <c r="Q41" s="37"/>
      <c r="R41" s="38"/>
      <c r="S41" s="38"/>
      <c r="T41" s="38"/>
      <c r="U41" s="38"/>
      <c r="V41" s="38"/>
      <c r="W41" s="38"/>
      <c r="X41" s="38"/>
      <c r="Y41" s="38"/>
      <c r="Z41" s="38"/>
      <c r="AA41" s="38"/>
    </row>
    <row r="42" spans="1:27" ht="15" customHeight="1" x14ac:dyDescent="0.4">
      <c r="A42" s="68">
        <f>'Weekly Menus'!B14</f>
        <v>0</v>
      </c>
      <c r="B42" s="117"/>
      <c r="C42" s="106"/>
      <c r="D42" s="106"/>
      <c r="E42" s="177"/>
      <c r="F42" s="106"/>
      <c r="G42" s="106"/>
      <c r="H42" s="106"/>
      <c r="I42" s="106"/>
      <c r="J42" s="106"/>
      <c r="K42" s="106"/>
      <c r="L42" s="106"/>
      <c r="M42" s="107"/>
      <c r="N42" s="69">
        <f t="shared" si="2"/>
        <v>0</v>
      </c>
      <c r="Q42" s="4"/>
      <c r="R42" s="4"/>
      <c r="S42" s="4"/>
      <c r="T42" s="4"/>
      <c r="U42" s="4"/>
      <c r="V42" s="4"/>
      <c r="W42" s="4"/>
      <c r="X42" s="4"/>
      <c r="Y42" s="4"/>
      <c r="Z42" s="4"/>
      <c r="AA42" s="4"/>
    </row>
    <row r="43" spans="1:27" ht="15" customHeight="1" x14ac:dyDescent="0.4">
      <c r="A43" s="68">
        <f>'Weekly Menus'!B15</f>
        <v>0</v>
      </c>
      <c r="B43" s="117"/>
      <c r="C43" s="106"/>
      <c r="D43" s="106"/>
      <c r="E43" s="177"/>
      <c r="F43" s="106"/>
      <c r="G43" s="106"/>
      <c r="H43" s="106"/>
      <c r="I43" s="106"/>
      <c r="J43" s="106"/>
      <c r="K43" s="106"/>
      <c r="L43" s="106"/>
      <c r="M43" s="106"/>
      <c r="N43" s="69">
        <f t="shared" si="2"/>
        <v>0</v>
      </c>
      <c r="Q43" s="4"/>
      <c r="R43" s="4"/>
      <c r="S43" s="4"/>
      <c r="T43" s="4"/>
      <c r="U43" s="4"/>
      <c r="V43" s="4"/>
      <c r="W43" s="4"/>
      <c r="X43" s="4"/>
      <c r="Y43" s="4"/>
      <c r="Z43" s="4"/>
      <c r="AA43" s="4"/>
    </row>
    <row r="44" spans="1:27" ht="15" customHeight="1" x14ac:dyDescent="0.4">
      <c r="A44" s="68">
        <f>'Weekly Menus'!B16</f>
        <v>0</v>
      </c>
      <c r="B44" s="117"/>
      <c r="C44" s="106"/>
      <c r="D44" s="106"/>
      <c r="E44" s="177"/>
      <c r="F44" s="106"/>
      <c r="G44" s="106"/>
      <c r="H44" s="106"/>
      <c r="I44" s="106"/>
      <c r="J44" s="106"/>
      <c r="K44" s="106"/>
      <c r="L44" s="106"/>
      <c r="M44" s="106"/>
      <c r="N44" s="69">
        <f t="shared" si="2"/>
        <v>0</v>
      </c>
      <c r="Q44" s="4"/>
      <c r="R44" s="4"/>
      <c r="S44" s="4"/>
      <c r="T44" s="4"/>
      <c r="U44" s="4"/>
      <c r="V44" s="4"/>
      <c r="W44" s="4"/>
      <c r="X44" s="4"/>
      <c r="Y44" s="4"/>
      <c r="Z44" s="4"/>
      <c r="AA44" s="4"/>
    </row>
    <row r="45" spans="1:27" ht="15" customHeight="1" x14ac:dyDescent="0.4">
      <c r="A45" s="68">
        <f>'Weekly Menus'!B17</f>
        <v>0</v>
      </c>
      <c r="B45" s="118"/>
      <c r="C45" s="106"/>
      <c r="D45" s="106"/>
      <c r="E45" s="177"/>
      <c r="F45" s="106"/>
      <c r="G45" s="106"/>
      <c r="H45" s="106"/>
      <c r="I45" s="106"/>
      <c r="J45" s="106"/>
      <c r="K45" s="106"/>
      <c r="L45" s="106"/>
      <c r="M45" s="106"/>
      <c r="N45" s="69">
        <f t="shared" si="2"/>
        <v>0</v>
      </c>
      <c r="Q45" s="4"/>
      <c r="R45" s="4"/>
      <c r="S45" s="4"/>
      <c r="T45" s="4"/>
      <c r="U45" s="4"/>
      <c r="V45" s="4"/>
      <c r="W45" s="4"/>
      <c r="X45" s="4"/>
      <c r="Y45" s="4"/>
      <c r="Z45" s="4"/>
      <c r="AA45" s="4"/>
    </row>
    <row r="46" spans="1:27" ht="15" customHeight="1" x14ac:dyDescent="0.4">
      <c r="A46" s="68">
        <f>'Weekly Menus'!B18</f>
        <v>0</v>
      </c>
      <c r="B46" s="118"/>
      <c r="C46" s="106"/>
      <c r="D46" s="106"/>
      <c r="E46" s="177"/>
      <c r="F46" s="106"/>
      <c r="G46" s="106"/>
      <c r="H46" s="106"/>
      <c r="I46" s="106"/>
      <c r="J46" s="106"/>
      <c r="K46" s="106"/>
      <c r="L46" s="106"/>
      <c r="M46" s="106"/>
      <c r="N46" s="69">
        <f t="shared" si="2"/>
        <v>0</v>
      </c>
      <c r="Q46" s="4"/>
      <c r="R46" s="4"/>
      <c r="S46" s="4"/>
      <c r="T46" s="4"/>
      <c r="U46" s="4"/>
      <c r="V46" s="4"/>
      <c r="W46" s="4"/>
      <c r="X46" s="4"/>
      <c r="Y46" s="4"/>
      <c r="Z46" s="4"/>
      <c r="AA46" s="4"/>
    </row>
    <row r="47" spans="1:27" ht="15" customHeight="1" x14ac:dyDescent="0.4">
      <c r="A47" s="68">
        <f>'Weekly Menus'!B19</f>
        <v>0</v>
      </c>
      <c r="B47" s="118"/>
      <c r="C47" s="106"/>
      <c r="D47" s="106"/>
      <c r="E47" s="177"/>
      <c r="F47" s="106"/>
      <c r="G47" s="106"/>
      <c r="H47" s="106"/>
      <c r="I47" s="106"/>
      <c r="J47" s="106"/>
      <c r="K47" s="106"/>
      <c r="L47" s="106"/>
      <c r="M47" s="106"/>
      <c r="N47" s="69">
        <f t="shared" si="2"/>
        <v>0</v>
      </c>
      <c r="Q47" s="4"/>
      <c r="R47" s="4"/>
      <c r="S47" s="4"/>
      <c r="T47" s="4"/>
      <c r="U47" s="4"/>
      <c r="V47" s="4"/>
      <c r="W47" s="4"/>
      <c r="X47" s="4"/>
      <c r="Y47" s="4"/>
      <c r="Z47" s="4"/>
      <c r="AA47" s="4"/>
    </row>
    <row r="48" spans="1:27" ht="15" customHeight="1" x14ac:dyDescent="0.4">
      <c r="A48" s="68">
        <f>'Weekly Menus'!B20</f>
        <v>0</v>
      </c>
      <c r="B48" s="118"/>
      <c r="C48" s="106"/>
      <c r="D48" s="106"/>
      <c r="E48" s="177"/>
      <c r="F48" s="106"/>
      <c r="G48" s="106"/>
      <c r="H48" s="106"/>
      <c r="I48" s="106"/>
      <c r="J48" s="106"/>
      <c r="K48" s="106"/>
      <c r="L48" s="106"/>
      <c r="M48" s="106"/>
      <c r="N48" s="69">
        <f t="shared" si="2"/>
        <v>0</v>
      </c>
      <c r="Q48" s="4"/>
      <c r="R48" s="4"/>
      <c r="S48" s="4"/>
      <c r="T48" s="4"/>
      <c r="U48" s="4"/>
      <c r="V48" s="4"/>
      <c r="W48" s="4"/>
      <c r="X48" s="4"/>
      <c r="Y48" s="4"/>
      <c r="Z48" s="4"/>
      <c r="AA48" s="4"/>
    </row>
    <row r="49" spans="1:27" ht="15" customHeight="1" x14ac:dyDescent="0.4">
      <c r="A49" s="68">
        <f>'Weekly Menus'!B21</f>
        <v>0</v>
      </c>
      <c r="B49" s="118"/>
      <c r="C49" s="106"/>
      <c r="D49" s="106"/>
      <c r="E49" s="177"/>
      <c r="F49" s="106"/>
      <c r="G49" s="106"/>
      <c r="H49" s="106"/>
      <c r="I49" s="106"/>
      <c r="J49" s="106"/>
      <c r="K49" s="106"/>
      <c r="L49" s="106"/>
      <c r="M49" s="106"/>
      <c r="N49" s="69">
        <f t="shared" si="2"/>
        <v>0</v>
      </c>
      <c r="Q49" s="4"/>
      <c r="R49" s="4"/>
      <c r="S49" s="4"/>
      <c r="T49" s="4"/>
      <c r="U49" s="4"/>
      <c r="V49" s="4"/>
      <c r="W49" s="4"/>
      <c r="X49" s="4"/>
      <c r="Y49" s="4"/>
      <c r="Z49" s="4"/>
      <c r="AA49" s="4"/>
    </row>
    <row r="50" spans="1:27" ht="15" customHeight="1" x14ac:dyDescent="0.4">
      <c r="A50" s="68">
        <f>'Weekly Menus'!B22</f>
        <v>0</v>
      </c>
      <c r="B50" s="118"/>
      <c r="C50" s="106"/>
      <c r="D50" s="106"/>
      <c r="E50" s="177"/>
      <c r="F50" s="106"/>
      <c r="G50" s="106"/>
      <c r="H50" s="106"/>
      <c r="I50" s="106"/>
      <c r="J50" s="106"/>
      <c r="K50" s="106"/>
      <c r="L50" s="106"/>
      <c r="M50" s="106"/>
      <c r="N50" s="69">
        <f t="shared" si="2"/>
        <v>0</v>
      </c>
      <c r="Q50" s="37"/>
      <c r="R50" s="38"/>
      <c r="S50" s="38"/>
      <c r="T50" s="38"/>
      <c r="U50" s="38"/>
      <c r="V50" s="38"/>
      <c r="W50" s="38"/>
      <c r="X50" s="38"/>
      <c r="Y50" s="38"/>
      <c r="Z50" s="38"/>
      <c r="AA50" s="38"/>
    </row>
    <row r="51" spans="1:27" ht="15" customHeight="1" x14ac:dyDescent="0.4">
      <c r="A51" s="68">
        <f>'Weekly Menus'!B23</f>
        <v>0</v>
      </c>
      <c r="B51" s="118"/>
      <c r="C51" s="106"/>
      <c r="D51" s="106"/>
      <c r="E51" s="177"/>
      <c r="F51" s="106"/>
      <c r="G51" s="106"/>
      <c r="H51" s="106"/>
      <c r="I51" s="106"/>
      <c r="J51" s="106"/>
      <c r="K51" s="106"/>
      <c r="L51" s="106"/>
      <c r="M51" s="106"/>
      <c r="N51" s="69">
        <f t="shared" si="2"/>
        <v>0</v>
      </c>
      <c r="Q51" s="37"/>
      <c r="R51" s="38"/>
      <c r="S51" s="38"/>
      <c r="T51" s="38"/>
      <c r="U51" s="38"/>
      <c r="V51" s="38"/>
      <c r="W51" s="38"/>
      <c r="X51" s="38"/>
      <c r="Y51" s="38"/>
      <c r="Z51" s="38"/>
      <c r="AA51" s="38"/>
    </row>
    <row r="52" spans="1:27" ht="15" customHeight="1" x14ac:dyDescent="0.4">
      <c r="A52" s="68">
        <f>'Weekly Menus'!B24</f>
        <v>0</v>
      </c>
      <c r="B52" s="118"/>
      <c r="C52" s="106"/>
      <c r="D52" s="106"/>
      <c r="E52" s="177"/>
      <c r="F52" s="106"/>
      <c r="G52" s="106"/>
      <c r="H52" s="106"/>
      <c r="I52" s="106"/>
      <c r="J52" s="106"/>
      <c r="K52" s="106"/>
      <c r="L52" s="106"/>
      <c r="M52" s="106"/>
      <c r="N52" s="69">
        <f t="shared" si="2"/>
        <v>0</v>
      </c>
      <c r="Q52" s="37"/>
      <c r="R52" s="38"/>
      <c r="S52" s="38"/>
      <c r="T52" s="38"/>
      <c r="U52" s="38"/>
      <c r="V52" s="38"/>
      <c r="W52" s="38"/>
      <c r="X52" s="38"/>
      <c r="Y52" s="38"/>
      <c r="Z52" s="38"/>
      <c r="AA52" s="38"/>
    </row>
    <row r="53" spans="1:27" ht="15" customHeight="1" x14ac:dyDescent="0.4">
      <c r="A53" s="68">
        <f>'Weekly Menus'!B25</f>
        <v>0</v>
      </c>
      <c r="B53" s="118"/>
      <c r="C53" s="106"/>
      <c r="D53" s="106"/>
      <c r="E53" s="177"/>
      <c r="F53" s="106"/>
      <c r="G53" s="106"/>
      <c r="H53" s="106"/>
      <c r="I53" s="106"/>
      <c r="J53" s="106"/>
      <c r="K53" s="106"/>
      <c r="L53" s="106"/>
      <c r="M53" s="106"/>
      <c r="N53" s="69">
        <f t="shared" si="2"/>
        <v>0</v>
      </c>
      <c r="Q53" s="37"/>
      <c r="R53" s="38"/>
      <c r="S53" s="38"/>
      <c r="T53" s="38"/>
      <c r="U53" s="38"/>
      <c r="V53" s="38"/>
      <c r="W53" s="38"/>
      <c r="X53" s="38"/>
      <c r="Y53" s="38"/>
      <c r="Z53" s="38"/>
      <c r="AA53" s="38"/>
    </row>
    <row r="54" spans="1:27" ht="15" customHeight="1" x14ac:dyDescent="0.4">
      <c r="A54" s="68">
        <f>'Weekly Menus'!B26</f>
        <v>0</v>
      </c>
      <c r="B54" s="118"/>
      <c r="C54" s="106"/>
      <c r="D54" s="106"/>
      <c r="E54" s="177"/>
      <c r="F54" s="106"/>
      <c r="G54" s="106"/>
      <c r="H54" s="106"/>
      <c r="I54" s="106"/>
      <c r="J54" s="106"/>
      <c r="K54" s="106"/>
      <c r="L54" s="106"/>
      <c r="M54" s="106"/>
      <c r="N54" s="69">
        <f t="shared" si="2"/>
        <v>0</v>
      </c>
      <c r="Q54" s="37"/>
      <c r="R54" s="38"/>
      <c r="S54" s="38"/>
      <c r="T54" s="38"/>
      <c r="U54" s="38"/>
      <c r="V54" s="38"/>
      <c r="W54" s="38"/>
      <c r="X54" s="38"/>
      <c r="Y54" s="38"/>
      <c r="Z54" s="38"/>
      <c r="AA54" s="38"/>
    </row>
    <row r="55" spans="1:27" x14ac:dyDescent="0.4">
      <c r="A55" s="247" t="s">
        <v>20</v>
      </c>
      <c r="B55" s="248"/>
      <c r="C55" s="43">
        <f>SUM(C35:C54)</f>
        <v>0</v>
      </c>
      <c r="D55" s="44">
        <f>SUM(D35:D54)</f>
        <v>0</v>
      </c>
      <c r="E55" s="227">
        <f>SUMIF(E35:E54,"yes",D35:D54)</f>
        <v>0</v>
      </c>
      <c r="F55" s="45">
        <f t="shared" ref="F55:M55" si="3">SUM(F35:F54)</f>
        <v>0</v>
      </c>
      <c r="G55" s="122">
        <f t="shared" ref="G55" si="4">SUM(G35:G54)</f>
        <v>0</v>
      </c>
      <c r="H55" s="46">
        <f t="shared" si="3"/>
        <v>0</v>
      </c>
      <c r="I55" s="47">
        <f t="shared" si="3"/>
        <v>0</v>
      </c>
      <c r="J55" s="48">
        <f t="shared" si="3"/>
        <v>0</v>
      </c>
      <c r="K55" s="49">
        <f t="shared" si="3"/>
        <v>0</v>
      </c>
      <c r="L55" s="50">
        <f t="shared" si="3"/>
        <v>0</v>
      </c>
      <c r="M55" s="51">
        <f t="shared" si="3"/>
        <v>0</v>
      </c>
      <c r="N55" s="52">
        <f>SUM(H55:M55)</f>
        <v>0</v>
      </c>
      <c r="Q55" s="37"/>
      <c r="R55" s="38"/>
      <c r="S55" s="38"/>
      <c r="T55" s="38"/>
      <c r="U55" s="38"/>
      <c r="V55" s="38"/>
      <c r="W55" s="38"/>
      <c r="X55" s="38"/>
      <c r="Y55" s="38"/>
      <c r="Z55" s="38"/>
      <c r="AA55" s="38"/>
    </row>
    <row r="56" spans="1:27" ht="29.15" x14ac:dyDescent="0.4">
      <c r="A56" s="249" t="s">
        <v>18</v>
      </c>
      <c r="B56" s="250"/>
      <c r="C56" s="34" t="s">
        <v>74</v>
      </c>
      <c r="D56" s="34" t="s">
        <v>74</v>
      </c>
      <c r="E56" s="228"/>
      <c r="F56" s="34" t="s">
        <v>23</v>
      </c>
      <c r="G56" s="34" t="s">
        <v>23</v>
      </c>
      <c r="H56" s="35"/>
      <c r="I56" s="35"/>
      <c r="J56" s="35"/>
      <c r="K56" s="35"/>
      <c r="L56" s="35"/>
      <c r="M56" s="35"/>
      <c r="N56" s="36" t="s">
        <v>23</v>
      </c>
      <c r="Q56" s="37"/>
      <c r="R56" s="38"/>
      <c r="S56" s="38"/>
      <c r="T56" s="38"/>
      <c r="U56" s="38"/>
      <c r="V56" s="38"/>
      <c r="W56" s="38"/>
      <c r="X56" s="38"/>
      <c r="Y56" s="38"/>
      <c r="Z56" s="38"/>
      <c r="AA56" s="38"/>
    </row>
    <row r="57" spans="1:27" ht="15.75" customHeight="1" thickBot="1" x14ac:dyDescent="0.45">
      <c r="A57" s="251" t="s">
        <v>12</v>
      </c>
      <c r="B57" s="252"/>
      <c r="C57" s="5" t="str">
        <f>IF(C55&gt;=2,"Yes","No")</f>
        <v>No</v>
      </c>
      <c r="D57" s="5" t="str">
        <f>IF(D55&gt;=2,"Yes","No")</f>
        <v>No</v>
      </c>
      <c r="E57" s="229"/>
      <c r="F57" s="5" t="str">
        <f>IF(F55&gt;=1,"Yes","No")</f>
        <v>No</v>
      </c>
      <c r="G57" s="5" t="str">
        <f>IF(G55&gt;=1,"Yes","No")</f>
        <v>No</v>
      </c>
      <c r="H57" s="6"/>
      <c r="I57" s="6"/>
      <c r="J57" s="6"/>
      <c r="K57" s="6"/>
      <c r="L57" s="6"/>
      <c r="M57" s="6"/>
      <c r="N57" s="7" t="str">
        <f>IF(N55&gt;=1,"Yes","No")</f>
        <v>No</v>
      </c>
      <c r="Q57" s="37"/>
      <c r="R57" s="38"/>
      <c r="S57" s="38"/>
      <c r="T57" s="38"/>
      <c r="U57" s="38"/>
      <c r="V57" s="38"/>
      <c r="W57" s="38"/>
      <c r="X57" s="38"/>
      <c r="Y57" s="38"/>
      <c r="Z57" s="38"/>
      <c r="AA57" s="38"/>
    </row>
    <row r="58" spans="1:27" ht="15.75" customHeight="1" thickBot="1" x14ac:dyDescent="0.45">
      <c r="A58" s="30"/>
      <c r="B58" s="31"/>
      <c r="C58" s="30"/>
      <c r="D58" s="30"/>
      <c r="E58" s="30"/>
      <c r="F58" s="30"/>
      <c r="G58" s="30"/>
      <c r="H58" s="30"/>
      <c r="I58" s="30"/>
      <c r="J58" s="30"/>
      <c r="K58" s="30"/>
      <c r="L58" s="30"/>
      <c r="M58" s="30"/>
      <c r="N58" s="30"/>
      <c r="Q58" s="37"/>
      <c r="R58" s="38"/>
      <c r="S58" s="38"/>
      <c r="T58" s="38"/>
      <c r="U58" s="38"/>
      <c r="V58" s="38"/>
      <c r="W58" s="38"/>
      <c r="X58" s="38"/>
      <c r="Y58" s="38"/>
      <c r="Z58" s="38"/>
      <c r="AA58" s="38"/>
    </row>
    <row r="59" spans="1:27" ht="30" customHeight="1" x14ac:dyDescent="0.4">
      <c r="A59" s="256" t="s">
        <v>17</v>
      </c>
      <c r="B59" s="257"/>
      <c r="C59" s="257"/>
      <c r="D59" s="257"/>
      <c r="E59" s="257"/>
      <c r="F59" s="257"/>
      <c r="G59" s="257"/>
      <c r="H59" s="257"/>
      <c r="I59" s="257"/>
      <c r="J59" s="257"/>
      <c r="K59" s="257"/>
      <c r="L59" s="257"/>
      <c r="M59" s="257"/>
      <c r="N59" s="258"/>
      <c r="Q59" s="4"/>
      <c r="R59" s="4"/>
      <c r="S59" s="4"/>
      <c r="T59" s="4"/>
      <c r="U59" s="4"/>
      <c r="V59" s="4"/>
      <c r="W59" s="4"/>
      <c r="X59" s="4"/>
      <c r="Y59" s="4"/>
      <c r="Z59" s="4"/>
      <c r="AA59" s="4"/>
    </row>
    <row r="60" spans="1:27" s="53" customFormat="1" ht="15" customHeight="1" x14ac:dyDescent="0.4">
      <c r="A60" s="61" t="s">
        <v>40</v>
      </c>
      <c r="B60" s="62">
        <f>'Weekly Menus'!B4</f>
        <v>0</v>
      </c>
      <c r="C60" s="42"/>
      <c r="D60" s="42"/>
      <c r="E60" s="42"/>
      <c r="F60" s="42"/>
      <c r="G60" s="42"/>
      <c r="H60" s="42"/>
      <c r="I60" s="42"/>
      <c r="J60" s="42"/>
      <c r="K60" s="42"/>
      <c r="L60" s="42"/>
      <c r="M60" s="42"/>
      <c r="N60" s="63"/>
      <c r="Q60" s="4"/>
      <c r="R60" s="4"/>
      <c r="S60" s="4"/>
      <c r="T60" s="4"/>
      <c r="U60" s="4"/>
      <c r="V60" s="4"/>
      <c r="W60" s="4"/>
      <c r="X60" s="4"/>
      <c r="Y60" s="4"/>
      <c r="Z60" s="4"/>
      <c r="AA60" s="4"/>
    </row>
    <row r="61" spans="1:27" ht="15.75" customHeight="1" thickBot="1" x14ac:dyDescent="0.45">
      <c r="A61" s="64"/>
      <c r="B61" s="42"/>
      <c r="C61" s="42"/>
      <c r="D61" s="42"/>
      <c r="E61" s="42"/>
      <c r="F61" s="42"/>
      <c r="G61" s="42"/>
      <c r="H61" s="42"/>
      <c r="I61" s="42"/>
      <c r="J61" s="42"/>
      <c r="K61" s="42"/>
      <c r="L61" s="42"/>
      <c r="M61" s="42"/>
      <c r="N61" s="63"/>
      <c r="Q61" s="4"/>
      <c r="R61" s="4"/>
      <c r="S61" s="4"/>
      <c r="T61" s="4"/>
      <c r="U61" s="4"/>
      <c r="V61" s="4"/>
      <c r="W61" s="4"/>
      <c r="X61" s="4"/>
      <c r="Y61" s="4"/>
      <c r="Z61" s="4"/>
      <c r="AA61" s="4"/>
    </row>
    <row r="62" spans="1:27" ht="15" customHeight="1" x14ac:dyDescent="0.5">
      <c r="A62" s="259" t="s">
        <v>7</v>
      </c>
      <c r="B62" s="260"/>
      <c r="C62" s="260"/>
      <c r="D62" s="260"/>
      <c r="E62" s="260"/>
      <c r="F62" s="260"/>
      <c r="G62" s="260"/>
      <c r="H62" s="260"/>
      <c r="I62" s="260"/>
      <c r="J62" s="260"/>
      <c r="K62" s="260"/>
      <c r="L62" s="260"/>
      <c r="M62" s="260"/>
      <c r="N62" s="261"/>
      <c r="Q62" s="4"/>
      <c r="R62" s="4"/>
      <c r="S62" s="4"/>
      <c r="T62" s="4"/>
      <c r="U62" s="4"/>
      <c r="V62" s="4"/>
      <c r="W62" s="4"/>
      <c r="X62" s="4"/>
      <c r="Y62" s="4"/>
      <c r="Z62" s="4"/>
      <c r="AA62" s="4"/>
    </row>
    <row r="63" spans="1:27" ht="45" customHeight="1" x14ac:dyDescent="0.4">
      <c r="A63" s="9" t="s">
        <v>11</v>
      </c>
      <c r="B63" s="8" t="s">
        <v>63</v>
      </c>
      <c r="C63" s="18" t="s">
        <v>0</v>
      </c>
      <c r="D63" s="17" t="s">
        <v>72</v>
      </c>
      <c r="E63" s="226" t="s">
        <v>90</v>
      </c>
      <c r="F63" s="16" t="s">
        <v>1</v>
      </c>
      <c r="G63" s="120" t="s">
        <v>68</v>
      </c>
      <c r="H63" s="10" t="s">
        <v>75</v>
      </c>
      <c r="I63" s="11" t="s">
        <v>76</v>
      </c>
      <c r="J63" s="12" t="s">
        <v>2</v>
      </c>
      <c r="K63" s="13" t="s">
        <v>77</v>
      </c>
      <c r="L63" s="14" t="s">
        <v>78</v>
      </c>
      <c r="M63" s="33" t="s">
        <v>27</v>
      </c>
      <c r="N63" s="15" t="s">
        <v>79</v>
      </c>
      <c r="Q63" s="4"/>
      <c r="R63" s="4"/>
      <c r="S63" s="4"/>
      <c r="T63" s="4"/>
      <c r="U63" s="4"/>
      <c r="V63" s="4"/>
      <c r="W63" s="4"/>
      <c r="X63" s="4"/>
      <c r="Y63" s="4"/>
      <c r="Z63" s="4"/>
      <c r="AA63" s="4"/>
    </row>
    <row r="64" spans="1:27" ht="15" customHeight="1" x14ac:dyDescent="0.4">
      <c r="A64" s="68">
        <f>'Weekly Menus'!C7</f>
        <v>0</v>
      </c>
      <c r="B64" s="117"/>
      <c r="C64" s="106"/>
      <c r="D64" s="106"/>
      <c r="E64" s="177"/>
      <c r="F64" s="106"/>
      <c r="G64" s="106"/>
      <c r="H64" s="106"/>
      <c r="I64" s="106"/>
      <c r="J64" s="106"/>
      <c r="K64" s="106"/>
      <c r="L64" s="106"/>
      <c r="M64" s="107"/>
      <c r="N64" s="69">
        <f>SUM(H64:M64)</f>
        <v>0</v>
      </c>
      <c r="Q64" s="4"/>
      <c r="R64" s="4"/>
      <c r="S64" s="4"/>
      <c r="T64" s="4"/>
      <c r="U64" s="4"/>
      <c r="V64" s="4"/>
      <c r="W64" s="4"/>
      <c r="X64" s="4"/>
      <c r="Y64" s="4"/>
      <c r="Z64" s="4"/>
      <c r="AA64" s="4"/>
    </row>
    <row r="65" spans="1:27" ht="15" customHeight="1" x14ac:dyDescent="0.4">
      <c r="A65" s="68">
        <f>'Weekly Menus'!C8</f>
        <v>0</v>
      </c>
      <c r="B65" s="117"/>
      <c r="C65" s="106"/>
      <c r="D65" s="106"/>
      <c r="E65" s="177"/>
      <c r="F65" s="106"/>
      <c r="G65" s="106"/>
      <c r="H65" s="106"/>
      <c r="I65" s="106"/>
      <c r="J65" s="106"/>
      <c r="K65" s="106"/>
      <c r="L65" s="106"/>
      <c r="M65" s="107"/>
      <c r="N65" s="69">
        <f t="shared" ref="N65:N83" si="5">SUM(H65:M65)</f>
        <v>0</v>
      </c>
      <c r="Q65" s="4"/>
      <c r="R65" s="4"/>
      <c r="S65" s="4"/>
      <c r="T65" s="4"/>
      <c r="U65" s="4"/>
      <c r="V65" s="4"/>
      <c r="W65" s="4"/>
      <c r="X65" s="4"/>
      <c r="Y65" s="4"/>
      <c r="Z65" s="4"/>
      <c r="AA65" s="4"/>
    </row>
    <row r="66" spans="1:27" ht="15" customHeight="1" x14ac:dyDescent="0.4">
      <c r="A66" s="68">
        <f>'Weekly Menus'!C9</f>
        <v>0</v>
      </c>
      <c r="B66" s="117"/>
      <c r="C66" s="106"/>
      <c r="D66" s="106"/>
      <c r="E66" s="177"/>
      <c r="F66" s="106"/>
      <c r="G66" s="106"/>
      <c r="H66" s="106"/>
      <c r="I66" s="106"/>
      <c r="J66" s="106"/>
      <c r="K66" s="106"/>
      <c r="L66" s="106"/>
      <c r="M66" s="107"/>
      <c r="N66" s="69">
        <f t="shared" si="5"/>
        <v>0</v>
      </c>
      <c r="Q66" s="4"/>
      <c r="R66" s="4"/>
      <c r="S66" s="4"/>
      <c r="T66" s="4"/>
      <c r="U66" s="4"/>
      <c r="V66" s="4"/>
      <c r="W66" s="4"/>
      <c r="X66" s="4"/>
      <c r="Y66" s="4"/>
      <c r="Z66" s="4"/>
      <c r="AA66" s="4"/>
    </row>
    <row r="67" spans="1:27" ht="15" customHeight="1" x14ac:dyDescent="0.4">
      <c r="A67" s="68">
        <f>'Weekly Menus'!C10</f>
        <v>0</v>
      </c>
      <c r="B67" s="117"/>
      <c r="C67" s="106"/>
      <c r="D67" s="106"/>
      <c r="E67" s="177"/>
      <c r="F67" s="106"/>
      <c r="G67" s="106"/>
      <c r="H67" s="106"/>
      <c r="I67" s="106"/>
      <c r="J67" s="106"/>
      <c r="K67" s="106"/>
      <c r="L67" s="106"/>
      <c r="M67" s="107"/>
      <c r="N67" s="69">
        <f t="shared" si="5"/>
        <v>0</v>
      </c>
      <c r="Q67" s="4"/>
      <c r="R67" s="4"/>
      <c r="S67" s="4"/>
      <c r="T67" s="4"/>
      <c r="U67" s="4"/>
      <c r="V67" s="4"/>
      <c r="W67" s="4"/>
      <c r="X67" s="4"/>
      <c r="Y67" s="4"/>
      <c r="Z67" s="4"/>
      <c r="AA67" s="4"/>
    </row>
    <row r="68" spans="1:27" ht="15" customHeight="1" x14ac:dyDescent="0.4">
      <c r="A68" s="68">
        <f>'Weekly Menus'!C11</f>
        <v>0</v>
      </c>
      <c r="B68" s="117"/>
      <c r="C68" s="106"/>
      <c r="D68" s="106"/>
      <c r="E68" s="177"/>
      <c r="F68" s="106"/>
      <c r="G68" s="106"/>
      <c r="H68" s="106"/>
      <c r="I68" s="106"/>
      <c r="J68" s="106"/>
      <c r="K68" s="106"/>
      <c r="L68" s="106"/>
      <c r="M68" s="107"/>
      <c r="N68" s="69">
        <f t="shared" si="5"/>
        <v>0</v>
      </c>
      <c r="Q68" s="4"/>
      <c r="R68" s="4"/>
      <c r="S68" s="4"/>
      <c r="T68" s="4"/>
      <c r="U68" s="4"/>
      <c r="V68" s="4"/>
      <c r="W68" s="4"/>
      <c r="X68" s="4"/>
      <c r="Y68" s="4"/>
      <c r="Z68" s="4"/>
      <c r="AA68" s="4"/>
    </row>
    <row r="69" spans="1:27" ht="15" customHeight="1" x14ac:dyDescent="0.4">
      <c r="A69" s="68">
        <f>'Weekly Menus'!C12</f>
        <v>0</v>
      </c>
      <c r="B69" s="117"/>
      <c r="C69" s="106"/>
      <c r="D69" s="106"/>
      <c r="E69" s="177"/>
      <c r="F69" s="106"/>
      <c r="G69" s="106"/>
      <c r="H69" s="106"/>
      <c r="I69" s="106"/>
      <c r="J69" s="106"/>
      <c r="K69" s="106"/>
      <c r="L69" s="106"/>
      <c r="M69" s="107"/>
      <c r="N69" s="69">
        <f t="shared" si="5"/>
        <v>0</v>
      </c>
      <c r="Q69" s="37"/>
      <c r="R69" s="38"/>
      <c r="S69" s="38"/>
      <c r="T69" s="38"/>
      <c r="U69" s="38"/>
      <c r="V69" s="38"/>
      <c r="W69" s="38"/>
      <c r="X69" s="38"/>
      <c r="Y69" s="38"/>
      <c r="Z69" s="38"/>
      <c r="AA69" s="38"/>
    </row>
    <row r="70" spans="1:27" ht="15" customHeight="1" x14ac:dyDescent="0.4">
      <c r="A70" s="68">
        <f>'Weekly Menus'!C13</f>
        <v>0</v>
      </c>
      <c r="B70" s="117"/>
      <c r="C70" s="106"/>
      <c r="D70" s="106"/>
      <c r="E70" s="177"/>
      <c r="F70" s="106"/>
      <c r="G70" s="106"/>
      <c r="H70" s="106"/>
      <c r="I70" s="106"/>
      <c r="J70" s="106"/>
      <c r="K70" s="106"/>
      <c r="L70" s="106"/>
      <c r="M70" s="107"/>
      <c r="N70" s="69">
        <f t="shared" si="5"/>
        <v>0</v>
      </c>
      <c r="Q70" s="37"/>
      <c r="R70" s="38"/>
      <c r="S70" s="38"/>
      <c r="T70" s="38"/>
      <c r="U70" s="38"/>
      <c r="V70" s="38"/>
      <c r="W70" s="38"/>
      <c r="X70" s="38"/>
      <c r="Y70" s="38"/>
      <c r="Z70" s="38"/>
      <c r="AA70" s="38"/>
    </row>
    <row r="71" spans="1:27" ht="15" customHeight="1" x14ac:dyDescent="0.4">
      <c r="A71" s="68">
        <f>'Weekly Menus'!C14</f>
        <v>0</v>
      </c>
      <c r="B71" s="117"/>
      <c r="C71" s="106"/>
      <c r="D71" s="106"/>
      <c r="E71" s="177"/>
      <c r="F71" s="106"/>
      <c r="G71" s="106"/>
      <c r="H71" s="106"/>
      <c r="I71" s="106"/>
      <c r="J71" s="106"/>
      <c r="K71" s="106"/>
      <c r="L71" s="106"/>
      <c r="M71" s="107"/>
      <c r="N71" s="69">
        <f t="shared" si="5"/>
        <v>0</v>
      </c>
      <c r="Q71" s="37"/>
      <c r="R71" s="38"/>
      <c r="S71" s="38"/>
      <c r="T71" s="38"/>
      <c r="U71" s="38"/>
      <c r="V71" s="38"/>
      <c r="W71" s="38"/>
      <c r="X71" s="38"/>
      <c r="Y71" s="38"/>
      <c r="Z71" s="38"/>
      <c r="AA71" s="38"/>
    </row>
    <row r="72" spans="1:27" ht="15" customHeight="1" x14ac:dyDescent="0.4">
      <c r="A72" s="68">
        <f>'Weekly Menus'!C15</f>
        <v>0</v>
      </c>
      <c r="B72" s="117"/>
      <c r="C72" s="106"/>
      <c r="D72" s="106"/>
      <c r="E72" s="177"/>
      <c r="F72" s="106"/>
      <c r="G72" s="106"/>
      <c r="H72" s="106"/>
      <c r="I72" s="106"/>
      <c r="J72" s="106"/>
      <c r="K72" s="106"/>
      <c r="L72" s="106"/>
      <c r="M72" s="106"/>
      <c r="N72" s="69">
        <f t="shared" si="5"/>
        <v>0</v>
      </c>
      <c r="Q72" s="37"/>
      <c r="R72" s="38"/>
      <c r="S72" s="38"/>
      <c r="T72" s="38"/>
      <c r="U72" s="38"/>
      <c r="V72" s="38"/>
      <c r="W72" s="38"/>
      <c r="X72" s="38"/>
      <c r="Y72" s="38"/>
      <c r="Z72" s="38"/>
      <c r="AA72" s="38"/>
    </row>
    <row r="73" spans="1:27" ht="15" customHeight="1" x14ac:dyDescent="0.4">
      <c r="A73" s="68">
        <f>'Weekly Menus'!C16</f>
        <v>0</v>
      </c>
      <c r="B73" s="117"/>
      <c r="C73" s="106"/>
      <c r="D73" s="106"/>
      <c r="E73" s="177"/>
      <c r="F73" s="106"/>
      <c r="G73" s="106"/>
      <c r="H73" s="106"/>
      <c r="I73" s="106"/>
      <c r="J73" s="106"/>
      <c r="K73" s="106"/>
      <c r="L73" s="106"/>
      <c r="M73" s="106"/>
      <c r="N73" s="69">
        <f t="shared" si="5"/>
        <v>0</v>
      </c>
      <c r="Q73" s="37"/>
      <c r="R73" s="38"/>
      <c r="S73" s="38"/>
      <c r="T73" s="38"/>
      <c r="U73" s="38"/>
      <c r="V73" s="38"/>
      <c r="W73" s="38"/>
      <c r="X73" s="38"/>
      <c r="Y73" s="38"/>
      <c r="Z73" s="38"/>
      <c r="AA73" s="38"/>
    </row>
    <row r="74" spans="1:27" ht="15" customHeight="1" x14ac:dyDescent="0.4">
      <c r="A74" s="68">
        <f>'Weekly Menus'!C17</f>
        <v>0</v>
      </c>
      <c r="B74" s="118"/>
      <c r="C74" s="106"/>
      <c r="D74" s="106"/>
      <c r="E74" s="177"/>
      <c r="F74" s="106"/>
      <c r="G74" s="106"/>
      <c r="H74" s="106"/>
      <c r="I74" s="106"/>
      <c r="J74" s="106"/>
      <c r="K74" s="106"/>
      <c r="L74" s="106"/>
      <c r="M74" s="106"/>
      <c r="N74" s="69">
        <f t="shared" si="5"/>
        <v>0</v>
      </c>
      <c r="Q74" s="37"/>
      <c r="R74" s="38"/>
      <c r="S74" s="38"/>
      <c r="T74" s="38"/>
      <c r="U74" s="38"/>
      <c r="V74" s="38"/>
      <c r="W74" s="38"/>
      <c r="X74" s="38"/>
      <c r="Y74" s="38"/>
      <c r="Z74" s="38"/>
      <c r="AA74" s="38"/>
    </row>
    <row r="75" spans="1:27" ht="15" customHeight="1" x14ac:dyDescent="0.4">
      <c r="A75" s="68">
        <f>'Weekly Menus'!C18</f>
        <v>0</v>
      </c>
      <c r="B75" s="118"/>
      <c r="C75" s="106"/>
      <c r="D75" s="106"/>
      <c r="E75" s="177"/>
      <c r="F75" s="106"/>
      <c r="G75" s="106"/>
      <c r="H75" s="106"/>
      <c r="I75" s="106"/>
      <c r="J75" s="106"/>
      <c r="K75" s="106"/>
      <c r="L75" s="106"/>
      <c r="M75" s="106"/>
      <c r="N75" s="69">
        <f t="shared" si="5"/>
        <v>0</v>
      </c>
      <c r="Q75" s="37"/>
      <c r="R75" s="38"/>
      <c r="S75" s="38"/>
      <c r="T75" s="38"/>
      <c r="U75" s="38"/>
      <c r="V75" s="38"/>
      <c r="W75" s="38"/>
      <c r="X75" s="38"/>
      <c r="Y75" s="38"/>
      <c r="Z75" s="38"/>
      <c r="AA75" s="38"/>
    </row>
    <row r="76" spans="1:27" ht="15" customHeight="1" x14ac:dyDescent="0.4">
      <c r="A76" s="68">
        <f>'Weekly Menus'!C19</f>
        <v>0</v>
      </c>
      <c r="B76" s="118"/>
      <c r="C76" s="106"/>
      <c r="D76" s="106"/>
      <c r="E76" s="177"/>
      <c r="F76" s="106"/>
      <c r="G76" s="106"/>
      <c r="H76" s="106"/>
      <c r="I76" s="106"/>
      <c r="J76" s="106"/>
      <c r="K76" s="106"/>
      <c r="L76" s="106"/>
      <c r="M76" s="106"/>
      <c r="N76" s="69">
        <f t="shared" si="5"/>
        <v>0</v>
      </c>
      <c r="Q76" s="37"/>
      <c r="R76" s="38"/>
      <c r="S76" s="38"/>
      <c r="T76" s="38"/>
      <c r="U76" s="38"/>
      <c r="V76" s="38"/>
      <c r="W76" s="38"/>
      <c r="X76" s="38"/>
      <c r="Y76" s="38"/>
      <c r="Z76" s="38"/>
      <c r="AA76" s="38"/>
    </row>
    <row r="77" spans="1:27" ht="15" customHeight="1" x14ac:dyDescent="0.4">
      <c r="A77" s="68">
        <f>'Weekly Menus'!C20</f>
        <v>0</v>
      </c>
      <c r="B77" s="118"/>
      <c r="C77" s="106"/>
      <c r="D77" s="106"/>
      <c r="E77" s="177"/>
      <c r="F77" s="106"/>
      <c r="G77" s="106"/>
      <c r="H77" s="106"/>
      <c r="I77" s="106"/>
      <c r="J77" s="106"/>
      <c r="K77" s="106"/>
      <c r="L77" s="106"/>
      <c r="M77" s="106"/>
      <c r="N77" s="69">
        <f t="shared" si="5"/>
        <v>0</v>
      </c>
      <c r="Q77" s="37"/>
      <c r="R77" s="38"/>
      <c r="S77" s="38"/>
      <c r="T77" s="38"/>
      <c r="U77" s="38"/>
      <c r="V77" s="38"/>
      <c r="W77" s="38"/>
      <c r="X77" s="38"/>
      <c r="Y77" s="38"/>
      <c r="Z77" s="38"/>
      <c r="AA77" s="38"/>
    </row>
    <row r="78" spans="1:27" ht="15" customHeight="1" x14ac:dyDescent="0.4">
      <c r="A78" s="68">
        <f>'Weekly Menus'!C21</f>
        <v>0</v>
      </c>
      <c r="B78" s="118"/>
      <c r="C78" s="106"/>
      <c r="D78" s="106"/>
      <c r="E78" s="177"/>
      <c r="F78" s="106"/>
      <c r="G78" s="106"/>
      <c r="H78" s="106"/>
      <c r="I78" s="106"/>
      <c r="J78" s="106"/>
      <c r="K78" s="106"/>
      <c r="L78" s="106"/>
      <c r="M78" s="106"/>
      <c r="N78" s="69">
        <f t="shared" si="5"/>
        <v>0</v>
      </c>
      <c r="Q78" s="37"/>
      <c r="R78" s="38"/>
      <c r="S78" s="38"/>
      <c r="T78" s="38"/>
      <c r="U78" s="38"/>
      <c r="V78" s="38"/>
      <c r="W78" s="38"/>
      <c r="X78" s="38"/>
      <c r="Y78" s="38"/>
      <c r="Z78" s="38"/>
      <c r="AA78" s="38"/>
    </row>
    <row r="79" spans="1:27" ht="15" customHeight="1" x14ac:dyDescent="0.4">
      <c r="A79" s="68">
        <f>'Weekly Menus'!C22</f>
        <v>0</v>
      </c>
      <c r="B79" s="118"/>
      <c r="C79" s="106"/>
      <c r="D79" s="106"/>
      <c r="E79" s="177"/>
      <c r="F79" s="106"/>
      <c r="G79" s="106"/>
      <c r="H79" s="106"/>
      <c r="I79" s="106"/>
      <c r="J79" s="106"/>
      <c r="K79" s="106"/>
      <c r="L79" s="106"/>
      <c r="M79" s="106"/>
      <c r="N79" s="69">
        <f t="shared" si="5"/>
        <v>0</v>
      </c>
      <c r="Q79" s="4"/>
      <c r="R79" s="4"/>
      <c r="S79" s="4"/>
      <c r="T79" s="4"/>
      <c r="U79" s="4"/>
      <c r="V79" s="4"/>
      <c r="W79" s="4"/>
      <c r="X79" s="4"/>
      <c r="Y79" s="4"/>
      <c r="Z79" s="4"/>
      <c r="AA79" s="4"/>
    </row>
    <row r="80" spans="1:27" ht="15" customHeight="1" x14ac:dyDescent="0.4">
      <c r="A80" s="68">
        <f>'Weekly Menus'!C23</f>
        <v>0</v>
      </c>
      <c r="B80" s="118"/>
      <c r="C80" s="106"/>
      <c r="D80" s="106"/>
      <c r="E80" s="177"/>
      <c r="F80" s="106"/>
      <c r="G80" s="106"/>
      <c r="H80" s="106"/>
      <c r="I80" s="106"/>
      <c r="J80" s="106"/>
      <c r="K80" s="106"/>
      <c r="L80" s="106"/>
      <c r="M80" s="106"/>
      <c r="N80" s="69">
        <f t="shared" si="5"/>
        <v>0</v>
      </c>
      <c r="Q80" s="4"/>
      <c r="R80" s="4"/>
      <c r="S80" s="4"/>
      <c r="T80" s="4"/>
      <c r="U80" s="4"/>
      <c r="V80" s="4"/>
      <c r="W80" s="4"/>
      <c r="X80" s="4"/>
      <c r="Y80" s="4"/>
      <c r="Z80" s="4"/>
      <c r="AA80" s="4"/>
    </row>
    <row r="81" spans="1:27" ht="15" customHeight="1" x14ac:dyDescent="0.4">
      <c r="A81" s="68">
        <f>'Weekly Menus'!C24</f>
        <v>0</v>
      </c>
      <c r="B81" s="118"/>
      <c r="C81" s="106"/>
      <c r="D81" s="106"/>
      <c r="E81" s="177"/>
      <c r="F81" s="106"/>
      <c r="G81" s="106"/>
      <c r="H81" s="106"/>
      <c r="I81" s="106"/>
      <c r="J81" s="106"/>
      <c r="K81" s="106"/>
      <c r="L81" s="106"/>
      <c r="M81" s="106"/>
      <c r="N81" s="69">
        <f t="shared" si="5"/>
        <v>0</v>
      </c>
      <c r="Q81" s="4"/>
      <c r="R81" s="4"/>
      <c r="S81" s="4"/>
      <c r="T81" s="4"/>
      <c r="U81" s="4"/>
      <c r="V81" s="4"/>
      <c r="W81" s="4"/>
      <c r="X81" s="4"/>
      <c r="Y81" s="4"/>
      <c r="Z81" s="4"/>
      <c r="AA81" s="4"/>
    </row>
    <row r="82" spans="1:27" x14ac:dyDescent="0.4">
      <c r="A82" s="68">
        <f>'Weekly Menus'!C25</f>
        <v>0</v>
      </c>
      <c r="B82" s="118"/>
      <c r="C82" s="106"/>
      <c r="D82" s="106"/>
      <c r="E82" s="177"/>
      <c r="F82" s="106"/>
      <c r="G82" s="106"/>
      <c r="H82" s="106"/>
      <c r="I82" s="106"/>
      <c r="J82" s="106"/>
      <c r="K82" s="106"/>
      <c r="L82" s="106"/>
      <c r="M82" s="106"/>
      <c r="N82" s="69">
        <f t="shared" si="5"/>
        <v>0</v>
      </c>
      <c r="Q82" s="4"/>
      <c r="R82" s="4"/>
      <c r="S82" s="4"/>
      <c r="T82" s="4"/>
      <c r="U82" s="4"/>
      <c r="V82" s="4"/>
      <c r="W82" s="4"/>
      <c r="X82" s="4"/>
      <c r="Y82" s="4"/>
      <c r="Z82" s="4"/>
      <c r="AA82" s="4"/>
    </row>
    <row r="83" spans="1:27" x14ac:dyDescent="0.4">
      <c r="A83" s="68">
        <f>'Weekly Menus'!C26</f>
        <v>0</v>
      </c>
      <c r="B83" s="118"/>
      <c r="C83" s="106"/>
      <c r="D83" s="106"/>
      <c r="E83" s="177"/>
      <c r="F83" s="106"/>
      <c r="G83" s="106"/>
      <c r="H83" s="106"/>
      <c r="I83" s="106"/>
      <c r="J83" s="106"/>
      <c r="K83" s="106"/>
      <c r="L83" s="106"/>
      <c r="M83" s="106"/>
      <c r="N83" s="69">
        <f t="shared" si="5"/>
        <v>0</v>
      </c>
      <c r="Q83" s="4"/>
      <c r="R83" s="4"/>
      <c r="S83" s="4"/>
      <c r="T83" s="4"/>
      <c r="U83" s="4"/>
      <c r="V83" s="4"/>
      <c r="W83" s="4"/>
      <c r="X83" s="4"/>
      <c r="Y83" s="4"/>
      <c r="Z83" s="4"/>
      <c r="AA83" s="4"/>
    </row>
    <row r="84" spans="1:27" x14ac:dyDescent="0.4">
      <c r="A84" s="247" t="s">
        <v>20</v>
      </c>
      <c r="B84" s="248"/>
      <c r="C84" s="43">
        <f>SUM(C64:C83)</f>
        <v>0</v>
      </c>
      <c r="D84" s="44">
        <f>SUM(D64:D83)</f>
        <v>0</v>
      </c>
      <c r="E84" s="227">
        <f>SUMIF(E64:E83,"yes",D64:D83)</f>
        <v>0</v>
      </c>
      <c r="F84" s="45">
        <f t="shared" ref="F84:M84" si="6">SUM(F64:F83)</f>
        <v>0</v>
      </c>
      <c r="G84" s="122">
        <f t="shared" ref="G84" si="7">SUM(G64:G83)</f>
        <v>0</v>
      </c>
      <c r="H84" s="46">
        <f t="shared" si="6"/>
        <v>0</v>
      </c>
      <c r="I84" s="47">
        <f t="shared" si="6"/>
        <v>0</v>
      </c>
      <c r="J84" s="48">
        <f t="shared" si="6"/>
        <v>0</v>
      </c>
      <c r="K84" s="49">
        <f t="shared" si="6"/>
        <v>0</v>
      </c>
      <c r="L84" s="50">
        <f t="shared" si="6"/>
        <v>0</v>
      </c>
      <c r="M84" s="51">
        <f t="shared" si="6"/>
        <v>0</v>
      </c>
      <c r="N84" s="52">
        <f>SUM(H84:M84)</f>
        <v>0</v>
      </c>
      <c r="Q84" s="4"/>
      <c r="R84" s="4"/>
      <c r="S84" s="4"/>
      <c r="T84" s="4"/>
      <c r="U84" s="4"/>
      <c r="V84" s="4"/>
      <c r="W84" s="4"/>
      <c r="X84" s="4"/>
      <c r="Y84" s="4"/>
      <c r="Z84" s="4"/>
      <c r="AA84" s="4"/>
    </row>
    <row r="85" spans="1:27" ht="30" customHeight="1" x14ac:dyDescent="0.4">
      <c r="A85" s="249" t="s">
        <v>18</v>
      </c>
      <c r="B85" s="250"/>
      <c r="C85" s="34" t="s">
        <v>74</v>
      </c>
      <c r="D85" s="34" t="s">
        <v>74</v>
      </c>
      <c r="E85" s="228"/>
      <c r="F85" s="34" t="s">
        <v>23</v>
      </c>
      <c r="G85" s="34" t="s">
        <v>23</v>
      </c>
      <c r="H85" s="35"/>
      <c r="I85" s="35"/>
      <c r="J85" s="35"/>
      <c r="K85" s="35"/>
      <c r="L85" s="35"/>
      <c r="M85" s="35"/>
      <c r="N85" s="36" t="s">
        <v>23</v>
      </c>
      <c r="Q85" s="37"/>
      <c r="R85" s="38"/>
      <c r="S85" s="38"/>
      <c r="T85" s="38"/>
      <c r="U85" s="38"/>
      <c r="V85" s="38"/>
      <c r="W85" s="38"/>
      <c r="X85" s="38"/>
      <c r="Y85" s="38"/>
      <c r="Z85" s="38"/>
      <c r="AA85" s="38"/>
    </row>
    <row r="86" spans="1:27" ht="15.75" customHeight="1" thickBot="1" x14ac:dyDescent="0.45">
      <c r="A86" s="251" t="s">
        <v>12</v>
      </c>
      <c r="B86" s="252"/>
      <c r="C86" s="5" t="str">
        <f>IF(C84&gt;=2,"Yes","No")</f>
        <v>No</v>
      </c>
      <c r="D86" s="5" t="str">
        <f>IF(D84&gt;=2,"Yes","No")</f>
        <v>No</v>
      </c>
      <c r="E86" s="229"/>
      <c r="F86" s="5" t="str">
        <f>IF(F84&gt;=1,"Yes","No")</f>
        <v>No</v>
      </c>
      <c r="G86" s="5" t="str">
        <f>IF(G84&gt;=1,"Yes","No")</f>
        <v>No</v>
      </c>
      <c r="H86" s="6"/>
      <c r="I86" s="6"/>
      <c r="J86" s="6"/>
      <c r="K86" s="6"/>
      <c r="L86" s="6"/>
      <c r="M86" s="6"/>
      <c r="N86" s="7" t="str">
        <f>IF(N84&gt;=1,"Yes","No")</f>
        <v>No</v>
      </c>
      <c r="Q86" s="37"/>
      <c r="R86" s="38"/>
      <c r="S86" s="38"/>
      <c r="T86" s="38"/>
      <c r="U86" s="38"/>
      <c r="V86" s="38"/>
      <c r="W86" s="38"/>
      <c r="X86" s="38"/>
      <c r="Y86" s="38"/>
      <c r="Z86" s="38"/>
      <c r="AA86" s="38"/>
    </row>
    <row r="87" spans="1:27" ht="15" thickBot="1" x14ac:dyDescent="0.45">
      <c r="A87" s="30"/>
      <c r="B87" s="31"/>
      <c r="C87" s="30"/>
      <c r="D87" s="30"/>
      <c r="E87" s="30"/>
      <c r="F87" s="30"/>
      <c r="G87" s="30"/>
      <c r="H87" s="30"/>
      <c r="I87" s="30"/>
      <c r="J87" s="30"/>
      <c r="K87" s="30"/>
      <c r="L87" s="30"/>
      <c r="M87" s="30"/>
      <c r="N87" s="30"/>
      <c r="Q87" s="37"/>
      <c r="R87" s="38"/>
      <c r="S87" s="38"/>
      <c r="T87" s="38"/>
      <c r="U87" s="38"/>
      <c r="V87" s="38"/>
      <c r="W87" s="38"/>
      <c r="X87" s="38"/>
      <c r="Y87" s="38"/>
      <c r="Z87" s="38"/>
      <c r="AA87" s="38"/>
    </row>
    <row r="88" spans="1:27" ht="30" customHeight="1" x14ac:dyDescent="0.4">
      <c r="A88" s="256" t="s">
        <v>17</v>
      </c>
      <c r="B88" s="257"/>
      <c r="C88" s="257"/>
      <c r="D88" s="257"/>
      <c r="E88" s="257"/>
      <c r="F88" s="257"/>
      <c r="G88" s="257"/>
      <c r="H88" s="257"/>
      <c r="I88" s="257"/>
      <c r="J88" s="257"/>
      <c r="K88" s="257"/>
      <c r="L88" s="257"/>
      <c r="M88" s="257"/>
      <c r="N88" s="258"/>
      <c r="Q88" s="37"/>
      <c r="R88" s="38"/>
      <c r="S88" s="38"/>
      <c r="T88" s="38"/>
      <c r="U88" s="38"/>
      <c r="V88" s="38"/>
      <c r="W88" s="38"/>
      <c r="X88" s="38"/>
      <c r="Y88" s="38"/>
      <c r="Z88" s="38"/>
      <c r="AA88" s="38"/>
    </row>
    <row r="89" spans="1:27" s="59" customFormat="1" ht="15" customHeight="1" x14ac:dyDescent="0.4">
      <c r="A89" s="61" t="s">
        <v>40</v>
      </c>
      <c r="B89" s="62">
        <f>'Weekly Menus'!B4</f>
        <v>0</v>
      </c>
      <c r="C89" s="58"/>
      <c r="D89" s="58"/>
      <c r="E89" s="58"/>
      <c r="F89" s="58"/>
      <c r="G89" s="58"/>
      <c r="H89" s="58"/>
      <c r="I89" s="58"/>
      <c r="J89" s="58"/>
      <c r="K89" s="58"/>
      <c r="L89" s="58"/>
      <c r="M89" s="58"/>
      <c r="N89" s="65"/>
      <c r="Q89" s="56"/>
      <c r="R89" s="60"/>
      <c r="S89" s="60"/>
      <c r="T89" s="60"/>
      <c r="U89" s="60"/>
      <c r="V89" s="60"/>
      <c r="W89" s="60"/>
      <c r="X89" s="60"/>
      <c r="Y89" s="60"/>
      <c r="Z89" s="60"/>
      <c r="AA89" s="60"/>
    </row>
    <row r="90" spans="1:27" ht="15.75" customHeight="1" thickBot="1" x14ac:dyDescent="0.45">
      <c r="A90" s="64"/>
      <c r="B90" s="42"/>
      <c r="C90" s="42"/>
      <c r="D90" s="42"/>
      <c r="E90" s="42"/>
      <c r="F90" s="42"/>
      <c r="G90" s="42"/>
      <c r="H90" s="42"/>
      <c r="I90" s="42"/>
      <c r="J90" s="42"/>
      <c r="K90" s="42"/>
      <c r="L90" s="42"/>
      <c r="M90" s="42"/>
      <c r="N90" s="63"/>
      <c r="Q90" s="37"/>
      <c r="R90" s="38"/>
      <c r="S90" s="38"/>
      <c r="T90" s="38"/>
      <c r="U90" s="38"/>
      <c r="V90" s="38"/>
      <c r="W90" s="38"/>
      <c r="X90" s="38"/>
      <c r="Y90" s="38"/>
      <c r="Z90" s="38"/>
      <c r="AA90" s="38"/>
    </row>
    <row r="91" spans="1:27" ht="15" customHeight="1" x14ac:dyDescent="0.5">
      <c r="A91" s="259" t="s">
        <v>8</v>
      </c>
      <c r="B91" s="260"/>
      <c r="C91" s="260"/>
      <c r="D91" s="260"/>
      <c r="E91" s="260"/>
      <c r="F91" s="260"/>
      <c r="G91" s="260"/>
      <c r="H91" s="260"/>
      <c r="I91" s="260"/>
      <c r="J91" s="260"/>
      <c r="K91" s="260"/>
      <c r="L91" s="260"/>
      <c r="M91" s="260"/>
      <c r="N91" s="261"/>
      <c r="Q91" s="37"/>
      <c r="R91" s="38"/>
      <c r="S91" s="38"/>
      <c r="T91" s="38"/>
      <c r="U91" s="38"/>
      <c r="V91" s="38"/>
      <c r="W91" s="38"/>
      <c r="X91" s="38"/>
      <c r="Y91" s="38"/>
      <c r="Z91" s="38"/>
      <c r="AA91" s="38"/>
    </row>
    <row r="92" spans="1:27" ht="45" customHeight="1" x14ac:dyDescent="0.4">
      <c r="A92" s="9" t="s">
        <v>11</v>
      </c>
      <c r="B92" s="8" t="s">
        <v>63</v>
      </c>
      <c r="C92" s="18" t="s">
        <v>0</v>
      </c>
      <c r="D92" s="17" t="s">
        <v>72</v>
      </c>
      <c r="E92" s="226" t="s">
        <v>90</v>
      </c>
      <c r="F92" s="16" t="s">
        <v>1</v>
      </c>
      <c r="G92" s="120" t="s">
        <v>68</v>
      </c>
      <c r="H92" s="10" t="s">
        <v>75</v>
      </c>
      <c r="I92" s="11" t="s">
        <v>76</v>
      </c>
      <c r="J92" s="12" t="s">
        <v>2</v>
      </c>
      <c r="K92" s="13" t="s">
        <v>77</v>
      </c>
      <c r="L92" s="14" t="s">
        <v>78</v>
      </c>
      <c r="M92" s="33" t="s">
        <v>27</v>
      </c>
      <c r="N92" s="15" t="s">
        <v>79</v>
      </c>
      <c r="Q92" s="37"/>
      <c r="R92" s="38"/>
      <c r="S92" s="38"/>
      <c r="T92" s="38"/>
      <c r="U92" s="38"/>
      <c r="V92" s="38"/>
      <c r="W92" s="38"/>
      <c r="X92" s="38"/>
      <c r="Y92" s="38"/>
      <c r="Z92" s="38"/>
      <c r="AA92" s="38"/>
    </row>
    <row r="93" spans="1:27" x14ac:dyDescent="0.4">
      <c r="A93" s="68">
        <f>'Weekly Menus'!D7</f>
        <v>0</v>
      </c>
      <c r="B93" s="117"/>
      <c r="C93" s="106"/>
      <c r="D93" s="106"/>
      <c r="E93" s="177"/>
      <c r="F93" s="106"/>
      <c r="G93" s="106"/>
      <c r="H93" s="106"/>
      <c r="I93" s="106"/>
      <c r="J93" s="106"/>
      <c r="K93" s="106"/>
      <c r="L93" s="106"/>
      <c r="M93" s="107"/>
      <c r="N93" s="69">
        <f>SUM(H93:M93)</f>
        <v>0</v>
      </c>
      <c r="Q93" s="37"/>
      <c r="R93" s="38"/>
      <c r="S93" s="38"/>
      <c r="T93" s="38"/>
      <c r="U93" s="38"/>
      <c r="V93" s="38"/>
      <c r="W93" s="38"/>
      <c r="X93" s="38"/>
      <c r="Y93" s="38"/>
      <c r="Z93" s="38"/>
      <c r="AA93" s="38"/>
    </row>
    <row r="94" spans="1:27" x14ac:dyDescent="0.4">
      <c r="A94" s="68">
        <f>'Weekly Menus'!D8</f>
        <v>0</v>
      </c>
      <c r="B94" s="117"/>
      <c r="C94" s="106"/>
      <c r="D94" s="106"/>
      <c r="E94" s="177"/>
      <c r="F94" s="106"/>
      <c r="G94" s="106"/>
      <c r="H94" s="106"/>
      <c r="I94" s="106"/>
      <c r="J94" s="106"/>
      <c r="K94" s="106"/>
      <c r="L94" s="106"/>
      <c r="M94" s="107"/>
      <c r="N94" s="69">
        <f t="shared" ref="N94:N112" si="8">SUM(H94:M94)</f>
        <v>0</v>
      </c>
      <c r="Q94" s="37"/>
      <c r="R94" s="38"/>
      <c r="S94" s="38"/>
      <c r="T94" s="38"/>
      <c r="U94" s="38"/>
      <c r="V94" s="38"/>
      <c r="W94" s="38"/>
      <c r="X94" s="38"/>
      <c r="Y94" s="38"/>
      <c r="Z94" s="38"/>
      <c r="AA94" s="38"/>
    </row>
    <row r="95" spans="1:27" x14ac:dyDescent="0.4">
      <c r="A95" s="68">
        <f>'Weekly Menus'!D9</f>
        <v>0</v>
      </c>
      <c r="B95" s="117"/>
      <c r="C95" s="106"/>
      <c r="D95" s="106"/>
      <c r="E95" s="177"/>
      <c r="F95" s="106"/>
      <c r="G95" s="106"/>
      <c r="H95" s="106"/>
      <c r="I95" s="106"/>
      <c r="J95" s="106"/>
      <c r="K95" s="106"/>
      <c r="L95" s="106"/>
      <c r="M95" s="107"/>
      <c r="N95" s="69">
        <f t="shared" si="8"/>
        <v>0</v>
      </c>
      <c r="Q95" s="37"/>
      <c r="R95" s="38"/>
      <c r="S95" s="38"/>
      <c r="T95" s="38"/>
      <c r="U95" s="38"/>
      <c r="V95" s="38"/>
      <c r="W95" s="38"/>
      <c r="X95" s="38"/>
      <c r="Y95" s="38"/>
      <c r="Z95" s="38"/>
      <c r="AA95" s="38"/>
    </row>
    <row r="96" spans="1:27" x14ac:dyDescent="0.4">
      <c r="A96" s="68">
        <f>'Weekly Menus'!D10</f>
        <v>0</v>
      </c>
      <c r="B96" s="117"/>
      <c r="C96" s="106"/>
      <c r="D96" s="106"/>
      <c r="E96" s="177"/>
      <c r="F96" s="106"/>
      <c r="G96" s="106"/>
      <c r="H96" s="106"/>
      <c r="I96" s="106"/>
      <c r="J96" s="106"/>
      <c r="K96" s="106"/>
      <c r="L96" s="106"/>
      <c r="M96" s="107"/>
      <c r="N96" s="69">
        <f t="shared" si="8"/>
        <v>0</v>
      </c>
    </row>
    <row r="97" spans="1:14" x14ac:dyDescent="0.4">
      <c r="A97" s="68">
        <f>'Weekly Menus'!D11</f>
        <v>0</v>
      </c>
      <c r="B97" s="117"/>
      <c r="C97" s="106"/>
      <c r="D97" s="106"/>
      <c r="E97" s="177"/>
      <c r="F97" s="106"/>
      <c r="G97" s="106"/>
      <c r="H97" s="106"/>
      <c r="I97" s="106"/>
      <c r="J97" s="106"/>
      <c r="K97" s="106"/>
      <c r="L97" s="106"/>
      <c r="M97" s="107"/>
      <c r="N97" s="69">
        <f t="shared" si="8"/>
        <v>0</v>
      </c>
    </row>
    <row r="98" spans="1:14" x14ac:dyDescent="0.4">
      <c r="A98" s="68">
        <f>'Weekly Menus'!D12</f>
        <v>0</v>
      </c>
      <c r="B98" s="117"/>
      <c r="C98" s="106"/>
      <c r="D98" s="106"/>
      <c r="E98" s="177"/>
      <c r="F98" s="106"/>
      <c r="G98" s="106"/>
      <c r="H98" s="106"/>
      <c r="I98" s="106"/>
      <c r="J98" s="106"/>
      <c r="K98" s="106"/>
      <c r="L98" s="106"/>
      <c r="M98" s="107"/>
      <c r="N98" s="69">
        <f t="shared" si="8"/>
        <v>0</v>
      </c>
    </row>
    <row r="99" spans="1:14" x14ac:dyDescent="0.4">
      <c r="A99" s="68">
        <f>'Weekly Menus'!D13</f>
        <v>0</v>
      </c>
      <c r="B99" s="117"/>
      <c r="C99" s="106"/>
      <c r="D99" s="106"/>
      <c r="E99" s="177"/>
      <c r="F99" s="106"/>
      <c r="G99" s="106"/>
      <c r="H99" s="106"/>
      <c r="I99" s="106"/>
      <c r="J99" s="106"/>
      <c r="K99" s="106"/>
      <c r="L99" s="106"/>
      <c r="M99" s="107"/>
      <c r="N99" s="69">
        <f t="shared" si="8"/>
        <v>0</v>
      </c>
    </row>
    <row r="100" spans="1:14" x14ac:dyDescent="0.4">
      <c r="A100" s="68">
        <f>'Weekly Menus'!D14</f>
        <v>0</v>
      </c>
      <c r="B100" s="117"/>
      <c r="C100" s="106"/>
      <c r="D100" s="106"/>
      <c r="E100" s="177"/>
      <c r="F100" s="106"/>
      <c r="G100" s="106"/>
      <c r="H100" s="106"/>
      <c r="I100" s="106"/>
      <c r="J100" s="106"/>
      <c r="K100" s="106"/>
      <c r="L100" s="106"/>
      <c r="M100" s="107"/>
      <c r="N100" s="69">
        <f t="shared" si="8"/>
        <v>0</v>
      </c>
    </row>
    <row r="101" spans="1:14" x14ac:dyDescent="0.4">
      <c r="A101" s="68">
        <f>'Weekly Menus'!D15</f>
        <v>0</v>
      </c>
      <c r="B101" s="117"/>
      <c r="C101" s="106"/>
      <c r="D101" s="106"/>
      <c r="E101" s="177"/>
      <c r="F101" s="106"/>
      <c r="G101" s="106"/>
      <c r="H101" s="106"/>
      <c r="I101" s="106"/>
      <c r="J101" s="106"/>
      <c r="K101" s="106"/>
      <c r="L101" s="106"/>
      <c r="M101" s="107"/>
      <c r="N101" s="69">
        <f t="shared" si="8"/>
        <v>0</v>
      </c>
    </row>
    <row r="102" spans="1:14" x14ac:dyDescent="0.4">
      <c r="A102" s="68">
        <f>'Weekly Menus'!D16</f>
        <v>0</v>
      </c>
      <c r="B102" s="117"/>
      <c r="C102" s="106"/>
      <c r="D102" s="106"/>
      <c r="E102" s="177"/>
      <c r="F102" s="106"/>
      <c r="G102" s="106"/>
      <c r="H102" s="106"/>
      <c r="I102" s="106"/>
      <c r="J102" s="106"/>
      <c r="K102" s="106"/>
      <c r="L102" s="106"/>
      <c r="M102" s="107"/>
      <c r="N102" s="69">
        <f t="shared" si="8"/>
        <v>0</v>
      </c>
    </row>
    <row r="103" spans="1:14" x14ac:dyDescent="0.4">
      <c r="A103" s="68">
        <f>'Weekly Menus'!D17</f>
        <v>0</v>
      </c>
      <c r="B103" s="118"/>
      <c r="C103" s="106"/>
      <c r="D103" s="106"/>
      <c r="E103" s="177"/>
      <c r="F103" s="106"/>
      <c r="G103" s="106"/>
      <c r="H103" s="106"/>
      <c r="I103" s="106"/>
      <c r="J103" s="106"/>
      <c r="K103" s="106"/>
      <c r="L103" s="106"/>
      <c r="M103" s="106"/>
      <c r="N103" s="69">
        <f t="shared" si="8"/>
        <v>0</v>
      </c>
    </row>
    <row r="104" spans="1:14" x14ac:dyDescent="0.4">
      <c r="A104" s="68">
        <f>'Weekly Menus'!D18</f>
        <v>0</v>
      </c>
      <c r="B104" s="118"/>
      <c r="C104" s="106"/>
      <c r="D104" s="106"/>
      <c r="E104" s="177"/>
      <c r="F104" s="106"/>
      <c r="G104" s="106"/>
      <c r="H104" s="106"/>
      <c r="I104" s="106"/>
      <c r="J104" s="106"/>
      <c r="K104" s="106"/>
      <c r="L104" s="106"/>
      <c r="M104" s="106"/>
      <c r="N104" s="69">
        <f t="shared" si="8"/>
        <v>0</v>
      </c>
    </row>
    <row r="105" spans="1:14" x14ac:dyDescent="0.4">
      <c r="A105" s="68">
        <f>'Weekly Menus'!D19</f>
        <v>0</v>
      </c>
      <c r="B105" s="118"/>
      <c r="C105" s="106"/>
      <c r="D105" s="106"/>
      <c r="E105" s="177"/>
      <c r="F105" s="106"/>
      <c r="G105" s="106"/>
      <c r="H105" s="106"/>
      <c r="I105" s="106"/>
      <c r="J105" s="106"/>
      <c r="K105" s="106"/>
      <c r="L105" s="106"/>
      <c r="M105" s="106"/>
      <c r="N105" s="69">
        <f t="shared" si="8"/>
        <v>0</v>
      </c>
    </row>
    <row r="106" spans="1:14" x14ac:dyDescent="0.4">
      <c r="A106" s="68">
        <f>'Weekly Menus'!D20</f>
        <v>0</v>
      </c>
      <c r="B106" s="118"/>
      <c r="C106" s="106"/>
      <c r="D106" s="106"/>
      <c r="E106" s="177"/>
      <c r="F106" s="106"/>
      <c r="G106" s="106"/>
      <c r="H106" s="106"/>
      <c r="I106" s="106"/>
      <c r="J106" s="106"/>
      <c r="K106" s="106"/>
      <c r="L106" s="106"/>
      <c r="M106" s="106"/>
      <c r="N106" s="69">
        <f t="shared" si="8"/>
        <v>0</v>
      </c>
    </row>
    <row r="107" spans="1:14" x14ac:dyDescent="0.4">
      <c r="A107" s="68">
        <f>'Weekly Menus'!D21</f>
        <v>0</v>
      </c>
      <c r="B107" s="118"/>
      <c r="C107" s="106"/>
      <c r="D107" s="106"/>
      <c r="E107" s="177"/>
      <c r="F107" s="106"/>
      <c r="G107" s="106"/>
      <c r="H107" s="106"/>
      <c r="I107" s="106"/>
      <c r="J107" s="106"/>
      <c r="K107" s="106"/>
      <c r="L107" s="106"/>
      <c r="M107" s="106"/>
      <c r="N107" s="69">
        <f t="shared" si="8"/>
        <v>0</v>
      </c>
    </row>
    <row r="108" spans="1:14" x14ac:dyDescent="0.4">
      <c r="A108" s="68">
        <f>'Weekly Menus'!D22</f>
        <v>0</v>
      </c>
      <c r="B108" s="118"/>
      <c r="C108" s="106"/>
      <c r="D108" s="106"/>
      <c r="E108" s="177"/>
      <c r="F108" s="106"/>
      <c r="G108" s="106"/>
      <c r="H108" s="106"/>
      <c r="I108" s="106"/>
      <c r="J108" s="106"/>
      <c r="K108" s="106"/>
      <c r="L108" s="106"/>
      <c r="M108" s="106"/>
      <c r="N108" s="69">
        <f t="shared" si="8"/>
        <v>0</v>
      </c>
    </row>
    <row r="109" spans="1:14" x14ac:dyDescent="0.4">
      <c r="A109" s="68">
        <f>'Weekly Menus'!D23</f>
        <v>0</v>
      </c>
      <c r="B109" s="118"/>
      <c r="C109" s="106"/>
      <c r="D109" s="106"/>
      <c r="E109" s="177"/>
      <c r="F109" s="106"/>
      <c r="G109" s="106"/>
      <c r="H109" s="106"/>
      <c r="I109" s="106"/>
      <c r="J109" s="106"/>
      <c r="K109" s="106"/>
      <c r="L109" s="106"/>
      <c r="M109" s="106"/>
      <c r="N109" s="69">
        <f t="shared" si="8"/>
        <v>0</v>
      </c>
    </row>
    <row r="110" spans="1:14" x14ac:dyDescent="0.4">
      <c r="A110" s="68">
        <f>'Weekly Menus'!D24</f>
        <v>0</v>
      </c>
      <c r="B110" s="118"/>
      <c r="C110" s="106"/>
      <c r="D110" s="106"/>
      <c r="E110" s="177"/>
      <c r="F110" s="106"/>
      <c r="G110" s="106"/>
      <c r="H110" s="106"/>
      <c r="I110" s="106"/>
      <c r="J110" s="106"/>
      <c r="K110" s="106"/>
      <c r="L110" s="106"/>
      <c r="M110" s="106"/>
      <c r="N110" s="69">
        <f t="shared" si="8"/>
        <v>0</v>
      </c>
    </row>
    <row r="111" spans="1:14" x14ac:dyDescent="0.4">
      <c r="A111" s="68">
        <f>'Weekly Menus'!D25</f>
        <v>0</v>
      </c>
      <c r="B111" s="118"/>
      <c r="C111" s="106"/>
      <c r="D111" s="106"/>
      <c r="E111" s="177"/>
      <c r="F111" s="106"/>
      <c r="G111" s="106"/>
      <c r="H111" s="106"/>
      <c r="I111" s="106"/>
      <c r="J111" s="106"/>
      <c r="K111" s="106"/>
      <c r="L111" s="106"/>
      <c r="M111" s="106"/>
      <c r="N111" s="69">
        <f t="shared" si="8"/>
        <v>0</v>
      </c>
    </row>
    <row r="112" spans="1:14" x14ac:dyDescent="0.4">
      <c r="A112" s="68">
        <f>'Weekly Menus'!D26</f>
        <v>0</v>
      </c>
      <c r="B112" s="118"/>
      <c r="C112" s="106"/>
      <c r="D112" s="106"/>
      <c r="E112" s="177"/>
      <c r="F112" s="106"/>
      <c r="G112" s="106"/>
      <c r="H112" s="106"/>
      <c r="I112" s="106"/>
      <c r="J112" s="106"/>
      <c r="K112" s="106"/>
      <c r="L112" s="106"/>
      <c r="M112" s="106"/>
      <c r="N112" s="69">
        <f t="shared" si="8"/>
        <v>0</v>
      </c>
    </row>
    <row r="113" spans="1:14" ht="15" customHeight="1" x14ac:dyDescent="0.4">
      <c r="A113" s="247" t="s">
        <v>20</v>
      </c>
      <c r="B113" s="248"/>
      <c r="C113" s="43">
        <f>SUM(C93:C112)</f>
        <v>0</v>
      </c>
      <c r="D113" s="44">
        <f>SUM(D93:D112)</f>
        <v>0</v>
      </c>
      <c r="E113" s="227">
        <f>SUMIF(E93:E112,"yes",D93:D112)</f>
        <v>0</v>
      </c>
      <c r="F113" s="45">
        <f t="shared" ref="F113:M113" si="9">SUM(F93:F112)</f>
        <v>0</v>
      </c>
      <c r="G113" s="122">
        <f t="shared" ref="G113" si="10">SUM(G93:G112)</f>
        <v>0</v>
      </c>
      <c r="H113" s="46">
        <f t="shared" si="9"/>
        <v>0</v>
      </c>
      <c r="I113" s="47">
        <f t="shared" si="9"/>
        <v>0</v>
      </c>
      <c r="J113" s="48">
        <f t="shared" si="9"/>
        <v>0</v>
      </c>
      <c r="K113" s="49">
        <f t="shared" si="9"/>
        <v>0</v>
      </c>
      <c r="L113" s="50">
        <f t="shared" si="9"/>
        <v>0</v>
      </c>
      <c r="M113" s="51">
        <f t="shared" si="9"/>
        <v>0</v>
      </c>
      <c r="N113" s="52">
        <f>SUM(H113:M113)</f>
        <v>0</v>
      </c>
    </row>
    <row r="114" spans="1:14" ht="30" customHeight="1" x14ac:dyDescent="0.4">
      <c r="A114" s="249" t="s">
        <v>18</v>
      </c>
      <c r="B114" s="250"/>
      <c r="C114" s="34" t="s">
        <v>74</v>
      </c>
      <c r="D114" s="34" t="s">
        <v>74</v>
      </c>
      <c r="E114" s="228"/>
      <c r="F114" s="34" t="s">
        <v>23</v>
      </c>
      <c r="G114" s="34" t="s">
        <v>23</v>
      </c>
      <c r="H114" s="35"/>
      <c r="I114" s="35"/>
      <c r="J114" s="35"/>
      <c r="K114" s="35"/>
      <c r="L114" s="35"/>
      <c r="M114" s="35"/>
      <c r="N114" s="36" t="s">
        <v>23</v>
      </c>
    </row>
    <row r="115" spans="1:14" ht="15" thickBot="1" x14ac:dyDescent="0.45">
      <c r="A115" s="251" t="s">
        <v>12</v>
      </c>
      <c r="B115" s="252"/>
      <c r="C115" s="5" t="str">
        <f>IF(C113&gt;=2,"Yes","No")</f>
        <v>No</v>
      </c>
      <c r="D115" s="5" t="str">
        <f>IF(D113&gt;=2,"Yes","No")</f>
        <v>No</v>
      </c>
      <c r="E115" s="229"/>
      <c r="F115" s="5" t="str">
        <f>IF(F113&gt;=1,"Yes","No")</f>
        <v>No</v>
      </c>
      <c r="G115" s="5" t="str">
        <f>IF(G113&gt;=1,"Yes","No")</f>
        <v>No</v>
      </c>
      <c r="H115" s="6"/>
      <c r="I115" s="6"/>
      <c r="J115" s="6"/>
      <c r="K115" s="6"/>
      <c r="L115" s="6"/>
      <c r="M115" s="6"/>
      <c r="N115" s="7" t="str">
        <f>IF(N113&gt;=1,"Yes","No")</f>
        <v>No</v>
      </c>
    </row>
    <row r="116" spans="1:14" ht="15.75" customHeight="1" thickBot="1" x14ac:dyDescent="0.45">
      <c r="A116" s="30"/>
      <c r="B116" s="31"/>
      <c r="C116" s="30"/>
      <c r="D116" s="30"/>
      <c r="E116" s="30"/>
      <c r="F116" s="30"/>
      <c r="G116" s="30"/>
      <c r="H116" s="30"/>
      <c r="I116" s="30"/>
      <c r="J116" s="30"/>
      <c r="K116" s="30"/>
      <c r="L116" s="30"/>
      <c r="M116" s="30"/>
      <c r="N116" s="30"/>
    </row>
    <row r="117" spans="1:14" ht="30" customHeight="1" x14ac:dyDescent="0.4">
      <c r="A117" s="256" t="s">
        <v>17</v>
      </c>
      <c r="B117" s="257"/>
      <c r="C117" s="257"/>
      <c r="D117" s="257"/>
      <c r="E117" s="257"/>
      <c r="F117" s="257"/>
      <c r="G117" s="257"/>
      <c r="H117" s="257"/>
      <c r="I117" s="257"/>
      <c r="J117" s="257"/>
      <c r="K117" s="257"/>
      <c r="L117" s="257"/>
      <c r="M117" s="257"/>
      <c r="N117" s="258"/>
    </row>
    <row r="118" spans="1:14" s="59" customFormat="1" ht="15" customHeight="1" x14ac:dyDescent="0.4">
      <c r="A118" s="61" t="s">
        <v>40</v>
      </c>
      <c r="B118" s="62">
        <f>'Weekly Menus'!B4</f>
        <v>0</v>
      </c>
      <c r="C118" s="58"/>
      <c r="D118" s="58"/>
      <c r="E118" s="58"/>
      <c r="F118" s="58"/>
      <c r="G118" s="58"/>
      <c r="H118" s="58"/>
      <c r="I118" s="58"/>
      <c r="J118" s="58"/>
      <c r="K118" s="58"/>
      <c r="L118" s="58"/>
      <c r="M118" s="58"/>
      <c r="N118" s="65"/>
    </row>
    <row r="119" spans="1:14" ht="15.75" customHeight="1" thickBot="1" x14ac:dyDescent="0.45">
      <c r="A119" s="64"/>
      <c r="B119" s="42"/>
      <c r="C119" s="42"/>
      <c r="D119" s="42"/>
      <c r="E119" s="42"/>
      <c r="F119" s="42"/>
      <c r="G119" s="42"/>
      <c r="H119" s="42"/>
      <c r="I119" s="42"/>
      <c r="J119" s="42"/>
      <c r="K119" s="42"/>
      <c r="L119" s="42"/>
      <c r="M119" s="42"/>
      <c r="N119" s="63"/>
    </row>
    <row r="120" spans="1:14" ht="15" customHeight="1" x14ac:dyDescent="0.5">
      <c r="A120" s="259" t="s">
        <v>9</v>
      </c>
      <c r="B120" s="260"/>
      <c r="C120" s="260"/>
      <c r="D120" s="260"/>
      <c r="E120" s="260"/>
      <c r="F120" s="260"/>
      <c r="G120" s="260"/>
      <c r="H120" s="260"/>
      <c r="I120" s="260"/>
      <c r="J120" s="260"/>
      <c r="K120" s="260"/>
      <c r="L120" s="260"/>
      <c r="M120" s="260"/>
      <c r="N120" s="261"/>
    </row>
    <row r="121" spans="1:14" ht="45" customHeight="1" x14ac:dyDescent="0.4">
      <c r="A121" s="9" t="s">
        <v>11</v>
      </c>
      <c r="B121" s="8" t="s">
        <v>63</v>
      </c>
      <c r="C121" s="18" t="s">
        <v>0</v>
      </c>
      <c r="D121" s="17" t="s">
        <v>72</v>
      </c>
      <c r="E121" s="226" t="s">
        <v>90</v>
      </c>
      <c r="F121" s="16" t="s">
        <v>1</v>
      </c>
      <c r="G121" s="120" t="s">
        <v>68</v>
      </c>
      <c r="H121" s="10" t="s">
        <v>75</v>
      </c>
      <c r="I121" s="11" t="s">
        <v>76</v>
      </c>
      <c r="J121" s="12" t="s">
        <v>2</v>
      </c>
      <c r="K121" s="13" t="s">
        <v>77</v>
      </c>
      <c r="L121" s="14" t="s">
        <v>78</v>
      </c>
      <c r="M121" s="33" t="s">
        <v>27</v>
      </c>
      <c r="N121" s="15" t="s">
        <v>79</v>
      </c>
    </row>
    <row r="122" spans="1:14" x14ac:dyDescent="0.4">
      <c r="A122" s="68">
        <f>'Weekly Menus'!E7</f>
        <v>0</v>
      </c>
      <c r="B122" s="117"/>
      <c r="C122" s="106"/>
      <c r="D122" s="106"/>
      <c r="E122" s="177"/>
      <c r="F122" s="106"/>
      <c r="G122" s="106"/>
      <c r="H122" s="106"/>
      <c r="I122" s="106"/>
      <c r="J122" s="106"/>
      <c r="K122" s="106"/>
      <c r="L122" s="106"/>
      <c r="M122" s="107"/>
      <c r="N122" s="69">
        <f>SUM(H122:M122)</f>
        <v>0</v>
      </c>
    </row>
    <row r="123" spans="1:14" x14ac:dyDescent="0.4">
      <c r="A123" s="68">
        <f>'Weekly Menus'!E8</f>
        <v>0</v>
      </c>
      <c r="B123" s="117"/>
      <c r="C123" s="106"/>
      <c r="D123" s="106"/>
      <c r="E123" s="177"/>
      <c r="F123" s="106"/>
      <c r="G123" s="106"/>
      <c r="H123" s="106"/>
      <c r="I123" s="106"/>
      <c r="J123" s="106"/>
      <c r="K123" s="106"/>
      <c r="L123" s="106"/>
      <c r="M123" s="107"/>
      <c r="N123" s="69">
        <f t="shared" ref="N123:N141" si="11">SUM(H123:M123)</f>
        <v>0</v>
      </c>
    </row>
    <row r="124" spans="1:14" x14ac:dyDescent="0.4">
      <c r="A124" s="68">
        <f>'Weekly Menus'!E9</f>
        <v>0</v>
      </c>
      <c r="B124" s="117"/>
      <c r="C124" s="106"/>
      <c r="D124" s="106"/>
      <c r="E124" s="177"/>
      <c r="F124" s="106"/>
      <c r="G124" s="106"/>
      <c r="H124" s="106"/>
      <c r="I124" s="106"/>
      <c r="J124" s="106"/>
      <c r="K124" s="106"/>
      <c r="L124" s="106"/>
      <c r="M124" s="107"/>
      <c r="N124" s="69">
        <f t="shared" si="11"/>
        <v>0</v>
      </c>
    </row>
    <row r="125" spans="1:14" x14ac:dyDescent="0.4">
      <c r="A125" s="68">
        <f>'Weekly Menus'!E10</f>
        <v>0</v>
      </c>
      <c r="B125" s="117"/>
      <c r="C125" s="106"/>
      <c r="D125" s="106"/>
      <c r="E125" s="177"/>
      <c r="F125" s="106"/>
      <c r="G125" s="106"/>
      <c r="H125" s="106"/>
      <c r="I125" s="106"/>
      <c r="J125" s="106"/>
      <c r="K125" s="106"/>
      <c r="L125" s="106"/>
      <c r="M125" s="107"/>
      <c r="N125" s="69">
        <f t="shared" si="11"/>
        <v>0</v>
      </c>
    </row>
    <row r="126" spans="1:14" x14ac:dyDescent="0.4">
      <c r="A126" s="68">
        <f>'Weekly Menus'!E11</f>
        <v>0</v>
      </c>
      <c r="B126" s="117"/>
      <c r="C126" s="106"/>
      <c r="D126" s="106"/>
      <c r="E126" s="177"/>
      <c r="F126" s="106"/>
      <c r="G126" s="106"/>
      <c r="H126" s="106"/>
      <c r="I126" s="106"/>
      <c r="J126" s="106"/>
      <c r="K126" s="106"/>
      <c r="L126" s="106"/>
      <c r="M126" s="107"/>
      <c r="N126" s="69">
        <f t="shared" si="11"/>
        <v>0</v>
      </c>
    </row>
    <row r="127" spans="1:14" x14ac:dyDescent="0.4">
      <c r="A127" s="68">
        <f>'Weekly Menus'!E12</f>
        <v>0</v>
      </c>
      <c r="B127" s="117"/>
      <c r="C127" s="106"/>
      <c r="D127" s="106"/>
      <c r="E127" s="177"/>
      <c r="F127" s="106"/>
      <c r="G127" s="106"/>
      <c r="H127" s="106"/>
      <c r="I127" s="106"/>
      <c r="J127" s="106"/>
      <c r="K127" s="106"/>
      <c r="L127" s="106"/>
      <c r="M127" s="107"/>
      <c r="N127" s="69">
        <f t="shared" si="11"/>
        <v>0</v>
      </c>
    </row>
    <row r="128" spans="1:14" x14ac:dyDescent="0.4">
      <c r="A128" s="68">
        <f>'Weekly Menus'!E13</f>
        <v>0</v>
      </c>
      <c r="B128" s="117"/>
      <c r="C128" s="106"/>
      <c r="D128" s="106"/>
      <c r="E128" s="177"/>
      <c r="F128" s="106"/>
      <c r="G128" s="106"/>
      <c r="H128" s="106"/>
      <c r="I128" s="106"/>
      <c r="J128" s="106"/>
      <c r="K128" s="106"/>
      <c r="L128" s="106"/>
      <c r="M128" s="107"/>
      <c r="N128" s="69">
        <f t="shared" si="11"/>
        <v>0</v>
      </c>
    </row>
    <row r="129" spans="1:14" x14ac:dyDescent="0.4">
      <c r="A129" s="68">
        <f>'Weekly Menus'!E14</f>
        <v>0</v>
      </c>
      <c r="B129" s="117"/>
      <c r="C129" s="106"/>
      <c r="D129" s="106"/>
      <c r="E129" s="177"/>
      <c r="F129" s="106"/>
      <c r="G129" s="106"/>
      <c r="H129" s="106"/>
      <c r="I129" s="106"/>
      <c r="J129" s="106"/>
      <c r="K129" s="106"/>
      <c r="L129" s="106"/>
      <c r="M129" s="107"/>
      <c r="N129" s="69">
        <f t="shared" si="11"/>
        <v>0</v>
      </c>
    </row>
    <row r="130" spans="1:14" x14ac:dyDescent="0.4">
      <c r="A130" s="68">
        <f>'Weekly Menus'!E15</f>
        <v>0</v>
      </c>
      <c r="B130" s="117"/>
      <c r="C130" s="106"/>
      <c r="D130" s="106"/>
      <c r="E130" s="177"/>
      <c r="F130" s="106"/>
      <c r="G130" s="106"/>
      <c r="H130" s="106"/>
      <c r="I130" s="106"/>
      <c r="J130" s="106"/>
      <c r="K130" s="106"/>
      <c r="L130" s="106"/>
      <c r="M130" s="106"/>
      <c r="N130" s="69">
        <f t="shared" si="11"/>
        <v>0</v>
      </c>
    </row>
    <row r="131" spans="1:14" x14ac:dyDescent="0.4">
      <c r="A131" s="68">
        <f>'Weekly Menus'!E16</f>
        <v>0</v>
      </c>
      <c r="B131" s="117"/>
      <c r="C131" s="106"/>
      <c r="D131" s="106"/>
      <c r="E131" s="177"/>
      <c r="F131" s="106"/>
      <c r="G131" s="106"/>
      <c r="H131" s="106"/>
      <c r="I131" s="106"/>
      <c r="J131" s="106"/>
      <c r="K131" s="106"/>
      <c r="L131" s="106"/>
      <c r="M131" s="106"/>
      <c r="N131" s="69">
        <f t="shared" si="11"/>
        <v>0</v>
      </c>
    </row>
    <row r="132" spans="1:14" x14ac:dyDescent="0.4">
      <c r="A132" s="68">
        <f>'Weekly Menus'!E17</f>
        <v>0</v>
      </c>
      <c r="B132" s="118"/>
      <c r="C132" s="106"/>
      <c r="D132" s="106"/>
      <c r="E132" s="177"/>
      <c r="F132" s="106"/>
      <c r="G132" s="106"/>
      <c r="H132" s="106"/>
      <c r="I132" s="106"/>
      <c r="J132" s="106"/>
      <c r="K132" s="106"/>
      <c r="L132" s="106"/>
      <c r="M132" s="106"/>
      <c r="N132" s="69">
        <f t="shared" si="11"/>
        <v>0</v>
      </c>
    </row>
    <row r="133" spans="1:14" x14ac:dyDescent="0.4">
      <c r="A133" s="68">
        <f>'Weekly Menus'!E18</f>
        <v>0</v>
      </c>
      <c r="B133" s="118"/>
      <c r="C133" s="106"/>
      <c r="D133" s="106"/>
      <c r="E133" s="177"/>
      <c r="F133" s="106"/>
      <c r="G133" s="106"/>
      <c r="H133" s="106"/>
      <c r="I133" s="106"/>
      <c r="J133" s="106"/>
      <c r="K133" s="106"/>
      <c r="L133" s="106"/>
      <c r="M133" s="106"/>
      <c r="N133" s="69">
        <f t="shared" si="11"/>
        <v>0</v>
      </c>
    </row>
    <row r="134" spans="1:14" x14ac:dyDescent="0.4">
      <c r="A134" s="68">
        <f>'Weekly Menus'!E19</f>
        <v>0</v>
      </c>
      <c r="B134" s="118"/>
      <c r="C134" s="106"/>
      <c r="D134" s="106"/>
      <c r="E134" s="177"/>
      <c r="F134" s="106"/>
      <c r="G134" s="106"/>
      <c r="H134" s="106"/>
      <c r="I134" s="106"/>
      <c r="J134" s="106"/>
      <c r="K134" s="106"/>
      <c r="L134" s="106"/>
      <c r="M134" s="106"/>
      <c r="N134" s="69">
        <f t="shared" si="11"/>
        <v>0</v>
      </c>
    </row>
    <row r="135" spans="1:14" x14ac:dyDescent="0.4">
      <c r="A135" s="68">
        <f>'Weekly Menus'!E20</f>
        <v>0</v>
      </c>
      <c r="B135" s="118"/>
      <c r="C135" s="106"/>
      <c r="D135" s="106"/>
      <c r="E135" s="177"/>
      <c r="F135" s="106"/>
      <c r="G135" s="106"/>
      <c r="H135" s="106"/>
      <c r="I135" s="106"/>
      <c r="J135" s="106"/>
      <c r="K135" s="106"/>
      <c r="L135" s="106"/>
      <c r="M135" s="106"/>
      <c r="N135" s="69">
        <f t="shared" si="11"/>
        <v>0</v>
      </c>
    </row>
    <row r="136" spans="1:14" x14ac:dyDescent="0.4">
      <c r="A136" s="68">
        <f>'Weekly Menus'!E21</f>
        <v>0</v>
      </c>
      <c r="B136" s="118"/>
      <c r="C136" s="106"/>
      <c r="D136" s="106"/>
      <c r="E136" s="177"/>
      <c r="F136" s="106"/>
      <c r="G136" s="106"/>
      <c r="H136" s="106"/>
      <c r="I136" s="106"/>
      <c r="J136" s="106"/>
      <c r="K136" s="106"/>
      <c r="L136" s="106"/>
      <c r="M136" s="106"/>
      <c r="N136" s="69">
        <f t="shared" si="11"/>
        <v>0</v>
      </c>
    </row>
    <row r="137" spans="1:14" x14ac:dyDescent="0.4">
      <c r="A137" s="68">
        <f>'Weekly Menus'!E22</f>
        <v>0</v>
      </c>
      <c r="B137" s="118"/>
      <c r="C137" s="106"/>
      <c r="D137" s="106"/>
      <c r="E137" s="177"/>
      <c r="F137" s="106"/>
      <c r="G137" s="106"/>
      <c r="H137" s="106"/>
      <c r="I137" s="106"/>
      <c r="J137" s="106"/>
      <c r="K137" s="106"/>
      <c r="L137" s="106"/>
      <c r="M137" s="106"/>
      <c r="N137" s="69">
        <f t="shared" si="11"/>
        <v>0</v>
      </c>
    </row>
    <row r="138" spans="1:14" x14ac:dyDescent="0.4">
      <c r="A138" s="68">
        <f>'Weekly Menus'!E23</f>
        <v>0</v>
      </c>
      <c r="B138" s="118"/>
      <c r="C138" s="106"/>
      <c r="D138" s="106"/>
      <c r="E138" s="177"/>
      <c r="F138" s="106"/>
      <c r="G138" s="106"/>
      <c r="H138" s="106"/>
      <c r="I138" s="106"/>
      <c r="J138" s="106"/>
      <c r="K138" s="106"/>
      <c r="L138" s="106"/>
      <c r="M138" s="106"/>
      <c r="N138" s="69">
        <f t="shared" si="11"/>
        <v>0</v>
      </c>
    </row>
    <row r="139" spans="1:14" x14ac:dyDescent="0.4">
      <c r="A139" s="68">
        <f>'Weekly Menus'!E24</f>
        <v>0</v>
      </c>
      <c r="B139" s="118"/>
      <c r="C139" s="106"/>
      <c r="D139" s="106"/>
      <c r="E139" s="177"/>
      <c r="F139" s="106"/>
      <c r="G139" s="106"/>
      <c r="H139" s="106"/>
      <c r="I139" s="106"/>
      <c r="J139" s="106"/>
      <c r="K139" s="106"/>
      <c r="L139" s="106"/>
      <c r="M139" s="106"/>
      <c r="N139" s="69">
        <f t="shared" si="11"/>
        <v>0</v>
      </c>
    </row>
    <row r="140" spans="1:14" x14ac:dyDescent="0.4">
      <c r="A140" s="68">
        <f>'Weekly Menus'!E25</f>
        <v>0</v>
      </c>
      <c r="B140" s="118"/>
      <c r="C140" s="106"/>
      <c r="D140" s="106"/>
      <c r="E140" s="177"/>
      <c r="F140" s="106"/>
      <c r="G140" s="106"/>
      <c r="H140" s="106"/>
      <c r="I140" s="106"/>
      <c r="J140" s="106"/>
      <c r="K140" s="106"/>
      <c r="L140" s="106"/>
      <c r="M140" s="106"/>
      <c r="N140" s="69">
        <f t="shared" si="11"/>
        <v>0</v>
      </c>
    </row>
    <row r="141" spans="1:14" x14ac:dyDescent="0.4">
      <c r="A141" s="68">
        <f>'Weekly Menus'!E26</f>
        <v>0</v>
      </c>
      <c r="B141" s="118"/>
      <c r="C141" s="106"/>
      <c r="D141" s="106"/>
      <c r="E141" s="177"/>
      <c r="F141" s="106"/>
      <c r="G141" s="106"/>
      <c r="H141" s="106"/>
      <c r="I141" s="106"/>
      <c r="J141" s="106"/>
      <c r="K141" s="106"/>
      <c r="L141" s="106"/>
      <c r="M141" s="106"/>
      <c r="N141" s="69">
        <f t="shared" si="11"/>
        <v>0</v>
      </c>
    </row>
    <row r="142" spans="1:14" x14ac:dyDescent="0.4">
      <c r="A142" s="247" t="s">
        <v>20</v>
      </c>
      <c r="B142" s="248"/>
      <c r="C142" s="43">
        <f>SUM(C122:C141)</f>
        <v>0</v>
      </c>
      <c r="D142" s="44">
        <f>SUM(D122:D141)</f>
        <v>0</v>
      </c>
      <c r="E142" s="227">
        <f>SUMIF(E122:E141,"yes",D122:D141)</f>
        <v>0</v>
      </c>
      <c r="F142" s="45">
        <f>SUM(F122:F141)</f>
        <v>0</v>
      </c>
      <c r="G142" s="122">
        <f>SUM(G122:G141)</f>
        <v>0</v>
      </c>
      <c r="H142" s="46">
        <f t="shared" ref="H142:M142" si="12">SUM(H122:H141)</f>
        <v>0</v>
      </c>
      <c r="I142" s="47">
        <f t="shared" si="12"/>
        <v>0</v>
      </c>
      <c r="J142" s="48">
        <f t="shared" si="12"/>
        <v>0</v>
      </c>
      <c r="K142" s="49">
        <f t="shared" si="12"/>
        <v>0</v>
      </c>
      <c r="L142" s="50">
        <f t="shared" si="12"/>
        <v>0</v>
      </c>
      <c r="M142" s="51">
        <f t="shared" si="12"/>
        <v>0</v>
      </c>
      <c r="N142" s="52">
        <f>SUM(H142:M142)</f>
        <v>0</v>
      </c>
    </row>
    <row r="143" spans="1:14" ht="29.15" x14ac:dyDescent="0.4">
      <c r="A143" s="249" t="s">
        <v>18</v>
      </c>
      <c r="B143" s="250"/>
      <c r="C143" s="34" t="s">
        <v>74</v>
      </c>
      <c r="D143" s="34" t="s">
        <v>74</v>
      </c>
      <c r="E143" s="228"/>
      <c r="F143" s="34" t="s">
        <v>23</v>
      </c>
      <c r="G143" s="34" t="s">
        <v>23</v>
      </c>
      <c r="H143" s="35"/>
      <c r="I143" s="35"/>
      <c r="J143" s="35"/>
      <c r="K143" s="35"/>
      <c r="L143" s="35"/>
      <c r="M143" s="35"/>
      <c r="N143" s="36" t="s">
        <v>23</v>
      </c>
    </row>
    <row r="144" spans="1:14" ht="15" thickBot="1" x14ac:dyDescent="0.45">
      <c r="A144" s="251" t="s">
        <v>12</v>
      </c>
      <c r="B144" s="252"/>
      <c r="C144" s="5" t="str">
        <f>IF(C142&gt;=2,"Yes","No")</f>
        <v>No</v>
      </c>
      <c r="D144" s="5" t="str">
        <f>IF(D142&gt;=2,"Yes","No")</f>
        <v>No</v>
      </c>
      <c r="E144" s="229"/>
      <c r="F144" s="5" t="str">
        <f>IF(F142&gt;=1,"Yes","No")</f>
        <v>No</v>
      </c>
      <c r="G144" s="5" t="str">
        <f>IF(G142&gt;=1,"Yes","No")</f>
        <v>No</v>
      </c>
      <c r="H144" s="6"/>
      <c r="I144" s="6"/>
      <c r="J144" s="6"/>
      <c r="K144" s="6"/>
      <c r="L144" s="6"/>
      <c r="M144" s="6"/>
      <c r="N144" s="7" t="str">
        <f>IF(N142&gt;=1,"Yes","No")</f>
        <v>No</v>
      </c>
    </row>
    <row r="145" spans="1:27" s="176" customFormat="1" ht="15" thickBot="1" x14ac:dyDescent="0.45">
      <c r="A145" s="30"/>
      <c r="B145" s="30"/>
      <c r="C145" s="30"/>
      <c r="D145" s="30"/>
      <c r="E145" s="30"/>
      <c r="F145" s="30"/>
      <c r="G145" s="30"/>
      <c r="H145" s="30"/>
      <c r="I145" s="30"/>
      <c r="J145" s="30"/>
      <c r="K145" s="30"/>
      <c r="L145" s="30"/>
      <c r="M145" s="30"/>
      <c r="N145" s="30"/>
    </row>
    <row r="146" spans="1:27" s="175" customFormat="1" ht="30" customHeight="1" x14ac:dyDescent="0.4">
      <c r="A146" s="256" t="s">
        <v>17</v>
      </c>
      <c r="B146" s="257"/>
      <c r="C146" s="257"/>
      <c r="D146" s="257"/>
      <c r="E146" s="257"/>
      <c r="F146" s="257"/>
      <c r="G146" s="257"/>
      <c r="H146" s="257"/>
      <c r="I146" s="257"/>
      <c r="J146" s="257"/>
      <c r="K146" s="257"/>
      <c r="L146" s="257"/>
      <c r="M146" s="257"/>
      <c r="N146" s="258"/>
      <c r="Q146" s="37"/>
      <c r="R146" s="38"/>
      <c r="S146" s="38"/>
      <c r="T146" s="38"/>
      <c r="U146" s="38"/>
      <c r="V146" s="38"/>
      <c r="W146" s="38"/>
      <c r="X146" s="38"/>
      <c r="Y146" s="38"/>
      <c r="Z146" s="38"/>
      <c r="AA146" s="38"/>
    </row>
    <row r="147" spans="1:27" s="59" customFormat="1" ht="15" customHeight="1" x14ac:dyDescent="0.4">
      <c r="A147" s="61" t="s">
        <v>40</v>
      </c>
      <c r="B147" s="62">
        <f>'Weekly Menus'!B62</f>
        <v>0</v>
      </c>
      <c r="C147" s="58"/>
      <c r="D147" s="58"/>
      <c r="E147" s="58"/>
      <c r="F147" s="58"/>
      <c r="G147" s="58"/>
      <c r="H147" s="58"/>
      <c r="I147" s="58"/>
      <c r="J147" s="58"/>
      <c r="K147" s="58"/>
      <c r="L147" s="58"/>
      <c r="M147" s="58"/>
      <c r="N147" s="65"/>
      <c r="Q147" s="56"/>
      <c r="R147" s="60"/>
      <c r="S147" s="60"/>
      <c r="T147" s="60"/>
      <c r="U147" s="60"/>
      <c r="V147" s="60"/>
      <c r="W147" s="60"/>
      <c r="X147" s="60"/>
      <c r="Y147" s="60"/>
      <c r="Z147" s="60"/>
      <c r="AA147" s="60"/>
    </row>
    <row r="148" spans="1:27" s="175" customFormat="1" ht="15.75" customHeight="1" thickBot="1" x14ac:dyDescent="0.45">
      <c r="A148" s="64"/>
      <c r="B148" s="42"/>
      <c r="C148" s="42"/>
      <c r="D148" s="42"/>
      <c r="E148" s="42"/>
      <c r="F148" s="42"/>
      <c r="G148" s="42"/>
      <c r="H148" s="42"/>
      <c r="I148" s="42"/>
      <c r="J148" s="42"/>
      <c r="K148" s="42"/>
      <c r="L148" s="42"/>
      <c r="M148" s="42"/>
      <c r="N148" s="63"/>
      <c r="Q148" s="37"/>
      <c r="R148" s="38"/>
      <c r="S148" s="38"/>
      <c r="T148" s="38"/>
      <c r="U148" s="38"/>
      <c r="V148" s="38"/>
      <c r="W148" s="38"/>
      <c r="X148" s="38"/>
      <c r="Y148" s="38"/>
      <c r="Z148" s="38"/>
      <c r="AA148" s="38"/>
    </row>
    <row r="149" spans="1:27" s="175" customFormat="1" ht="15" customHeight="1" x14ac:dyDescent="0.5">
      <c r="A149" s="259" t="s">
        <v>81</v>
      </c>
      <c r="B149" s="260"/>
      <c r="C149" s="260"/>
      <c r="D149" s="260"/>
      <c r="E149" s="260"/>
      <c r="F149" s="260"/>
      <c r="G149" s="260"/>
      <c r="H149" s="260"/>
      <c r="I149" s="260"/>
      <c r="J149" s="260"/>
      <c r="K149" s="260"/>
      <c r="L149" s="260"/>
      <c r="M149" s="260"/>
      <c r="N149" s="261"/>
      <c r="Q149" s="37"/>
      <c r="R149" s="38"/>
      <c r="S149" s="38"/>
      <c r="T149" s="38"/>
      <c r="U149" s="38"/>
      <c r="V149" s="38"/>
      <c r="W149" s="38"/>
      <c r="X149" s="38"/>
      <c r="Y149" s="38"/>
      <c r="Z149" s="38"/>
      <c r="AA149" s="38"/>
    </row>
    <row r="150" spans="1:27" s="175" customFormat="1" ht="45" customHeight="1" x14ac:dyDescent="0.4">
      <c r="A150" s="9" t="s">
        <v>11</v>
      </c>
      <c r="B150" s="8" t="s">
        <v>63</v>
      </c>
      <c r="C150" s="18" t="s">
        <v>0</v>
      </c>
      <c r="D150" s="17" t="s">
        <v>72</v>
      </c>
      <c r="E150" s="226" t="s">
        <v>90</v>
      </c>
      <c r="F150" s="16" t="s">
        <v>1</v>
      </c>
      <c r="G150" s="120" t="s">
        <v>68</v>
      </c>
      <c r="H150" s="10" t="s">
        <v>75</v>
      </c>
      <c r="I150" s="11" t="s">
        <v>76</v>
      </c>
      <c r="J150" s="12" t="s">
        <v>2</v>
      </c>
      <c r="K150" s="13" t="s">
        <v>77</v>
      </c>
      <c r="L150" s="14" t="s">
        <v>78</v>
      </c>
      <c r="M150" s="33" t="s">
        <v>27</v>
      </c>
      <c r="N150" s="15" t="s">
        <v>79</v>
      </c>
      <c r="Q150" s="37"/>
      <c r="R150" s="38"/>
      <c r="S150" s="38"/>
      <c r="T150" s="38"/>
      <c r="U150" s="38"/>
      <c r="V150" s="38"/>
      <c r="W150" s="38"/>
      <c r="X150" s="38"/>
      <c r="Y150" s="38"/>
      <c r="Z150" s="38"/>
      <c r="AA150" s="38"/>
    </row>
    <row r="151" spans="1:27" s="175" customFormat="1" x14ac:dyDescent="0.4">
      <c r="A151" s="68">
        <f>'Weekly Menus'!F7</f>
        <v>0</v>
      </c>
      <c r="B151" s="117"/>
      <c r="C151" s="177"/>
      <c r="D151" s="177"/>
      <c r="E151" s="177"/>
      <c r="F151" s="177"/>
      <c r="G151" s="177"/>
      <c r="H151" s="177"/>
      <c r="I151" s="177"/>
      <c r="J151" s="177"/>
      <c r="K151" s="177"/>
      <c r="L151" s="177"/>
      <c r="M151" s="178"/>
      <c r="N151" s="69">
        <f>SUM(H151:M151)</f>
        <v>0</v>
      </c>
      <c r="Q151" s="37"/>
      <c r="R151" s="38"/>
      <c r="S151" s="38"/>
      <c r="T151" s="38"/>
      <c r="U151" s="38"/>
      <c r="V151" s="38"/>
      <c r="W151" s="38"/>
      <c r="X151" s="38"/>
      <c r="Y151" s="38"/>
      <c r="Z151" s="38"/>
      <c r="AA151" s="38"/>
    </row>
    <row r="152" spans="1:27" s="175" customFormat="1" x14ac:dyDescent="0.4">
      <c r="A152" s="68">
        <f>'Weekly Menus'!F8</f>
        <v>0</v>
      </c>
      <c r="B152" s="117"/>
      <c r="C152" s="177"/>
      <c r="D152" s="177"/>
      <c r="E152" s="177"/>
      <c r="F152" s="177"/>
      <c r="G152" s="177"/>
      <c r="H152" s="177"/>
      <c r="I152" s="177"/>
      <c r="J152" s="177"/>
      <c r="K152" s="177"/>
      <c r="L152" s="177"/>
      <c r="M152" s="178"/>
      <c r="N152" s="69">
        <f t="shared" ref="N152:N170" si="13">SUM(H152:M152)</f>
        <v>0</v>
      </c>
      <c r="Q152" s="37"/>
      <c r="R152" s="38"/>
      <c r="S152" s="38"/>
      <c r="T152" s="38"/>
      <c r="U152" s="38"/>
      <c r="V152" s="38"/>
      <c r="W152" s="38"/>
      <c r="X152" s="38"/>
      <c r="Y152" s="38"/>
      <c r="Z152" s="38"/>
      <c r="AA152" s="38"/>
    </row>
    <row r="153" spans="1:27" s="175" customFormat="1" x14ac:dyDescent="0.4">
      <c r="A153" s="68">
        <f>'Weekly Menus'!F9</f>
        <v>0</v>
      </c>
      <c r="B153" s="117"/>
      <c r="C153" s="177"/>
      <c r="D153" s="177"/>
      <c r="E153" s="177"/>
      <c r="F153" s="177"/>
      <c r="G153" s="177"/>
      <c r="H153" s="177"/>
      <c r="I153" s="177"/>
      <c r="J153" s="177"/>
      <c r="K153" s="177"/>
      <c r="L153" s="177"/>
      <c r="M153" s="178"/>
      <c r="N153" s="69">
        <f t="shared" si="13"/>
        <v>0</v>
      </c>
      <c r="Q153" s="37"/>
      <c r="R153" s="38"/>
      <c r="S153" s="38"/>
      <c r="T153" s="38"/>
      <c r="U153" s="38"/>
      <c r="V153" s="38"/>
      <c r="W153" s="38"/>
      <c r="X153" s="38"/>
      <c r="Y153" s="38"/>
      <c r="Z153" s="38"/>
      <c r="AA153" s="38"/>
    </row>
    <row r="154" spans="1:27" s="175" customFormat="1" x14ac:dyDescent="0.4">
      <c r="A154" s="68">
        <f>'Weekly Menus'!F10</f>
        <v>0</v>
      </c>
      <c r="B154" s="117"/>
      <c r="C154" s="177"/>
      <c r="D154" s="177"/>
      <c r="E154" s="177"/>
      <c r="F154" s="177"/>
      <c r="G154" s="177"/>
      <c r="H154" s="177"/>
      <c r="I154" s="177"/>
      <c r="J154" s="177"/>
      <c r="K154" s="177"/>
      <c r="L154" s="177"/>
      <c r="M154" s="178"/>
      <c r="N154" s="69">
        <f t="shared" si="13"/>
        <v>0</v>
      </c>
    </row>
    <row r="155" spans="1:27" s="175" customFormat="1" x14ac:dyDescent="0.4">
      <c r="A155" s="68">
        <f>'Weekly Menus'!F11</f>
        <v>0</v>
      </c>
      <c r="B155" s="117"/>
      <c r="C155" s="177"/>
      <c r="D155" s="177"/>
      <c r="E155" s="177"/>
      <c r="F155" s="177"/>
      <c r="G155" s="177"/>
      <c r="H155" s="177"/>
      <c r="I155" s="177"/>
      <c r="J155" s="177"/>
      <c r="K155" s="177"/>
      <c r="L155" s="177"/>
      <c r="M155" s="178"/>
      <c r="N155" s="69">
        <f t="shared" si="13"/>
        <v>0</v>
      </c>
    </row>
    <row r="156" spans="1:27" s="175" customFormat="1" x14ac:dyDescent="0.4">
      <c r="A156" s="68">
        <f>'Weekly Menus'!F12</f>
        <v>0</v>
      </c>
      <c r="B156" s="117"/>
      <c r="C156" s="177"/>
      <c r="D156" s="177"/>
      <c r="E156" s="177"/>
      <c r="F156" s="177"/>
      <c r="G156" s="177"/>
      <c r="H156" s="177"/>
      <c r="I156" s="177"/>
      <c r="J156" s="177"/>
      <c r="K156" s="177"/>
      <c r="L156" s="177"/>
      <c r="M156" s="178"/>
      <c r="N156" s="69">
        <f t="shared" si="13"/>
        <v>0</v>
      </c>
    </row>
    <row r="157" spans="1:27" s="175" customFormat="1" x14ac:dyDescent="0.4">
      <c r="A157" s="68">
        <f>'Weekly Menus'!F13</f>
        <v>0</v>
      </c>
      <c r="B157" s="117"/>
      <c r="C157" s="177"/>
      <c r="D157" s="177"/>
      <c r="E157" s="177"/>
      <c r="F157" s="177"/>
      <c r="G157" s="177"/>
      <c r="H157" s="177"/>
      <c r="I157" s="177"/>
      <c r="J157" s="177"/>
      <c r="K157" s="177"/>
      <c r="L157" s="177"/>
      <c r="M157" s="178"/>
      <c r="N157" s="69">
        <f t="shared" si="13"/>
        <v>0</v>
      </c>
    </row>
    <row r="158" spans="1:27" s="175" customFormat="1" x14ac:dyDescent="0.4">
      <c r="A158" s="68">
        <f>'Weekly Menus'!F14</f>
        <v>0</v>
      </c>
      <c r="B158" s="117"/>
      <c r="C158" s="177"/>
      <c r="D158" s="177"/>
      <c r="E158" s="177"/>
      <c r="F158" s="177"/>
      <c r="G158" s="177"/>
      <c r="H158" s="177"/>
      <c r="I158" s="177"/>
      <c r="J158" s="177"/>
      <c r="K158" s="177"/>
      <c r="L158" s="177"/>
      <c r="M158" s="178"/>
      <c r="N158" s="69">
        <f t="shared" si="13"/>
        <v>0</v>
      </c>
    </row>
    <row r="159" spans="1:27" s="175" customFormat="1" x14ac:dyDescent="0.4">
      <c r="A159" s="68">
        <f>'Weekly Menus'!F15</f>
        <v>0</v>
      </c>
      <c r="B159" s="117"/>
      <c r="C159" s="177"/>
      <c r="D159" s="177"/>
      <c r="E159" s="177"/>
      <c r="F159" s="177"/>
      <c r="G159" s="177"/>
      <c r="H159" s="177"/>
      <c r="I159" s="177"/>
      <c r="J159" s="177"/>
      <c r="K159" s="177"/>
      <c r="L159" s="177"/>
      <c r="M159" s="178"/>
      <c r="N159" s="69">
        <f t="shared" si="13"/>
        <v>0</v>
      </c>
    </row>
    <row r="160" spans="1:27" s="175" customFormat="1" x14ac:dyDescent="0.4">
      <c r="A160" s="68">
        <f>'Weekly Menus'!F16</f>
        <v>0</v>
      </c>
      <c r="B160" s="117"/>
      <c r="C160" s="177"/>
      <c r="D160" s="177"/>
      <c r="E160" s="177"/>
      <c r="F160" s="177"/>
      <c r="G160" s="177"/>
      <c r="H160" s="177"/>
      <c r="I160" s="177"/>
      <c r="J160" s="177"/>
      <c r="K160" s="177"/>
      <c r="L160" s="177"/>
      <c r="M160" s="178"/>
      <c r="N160" s="69">
        <f t="shared" si="13"/>
        <v>0</v>
      </c>
    </row>
    <row r="161" spans="1:14" s="175" customFormat="1" x14ac:dyDescent="0.4">
      <c r="A161" s="68">
        <f>'Weekly Menus'!F17</f>
        <v>0</v>
      </c>
      <c r="B161" s="118"/>
      <c r="C161" s="177"/>
      <c r="D161" s="177"/>
      <c r="E161" s="177"/>
      <c r="F161" s="177"/>
      <c r="G161" s="177"/>
      <c r="H161" s="177"/>
      <c r="I161" s="177"/>
      <c r="J161" s="177"/>
      <c r="K161" s="177"/>
      <c r="L161" s="177"/>
      <c r="M161" s="177"/>
      <c r="N161" s="69">
        <f t="shared" si="13"/>
        <v>0</v>
      </c>
    </row>
    <row r="162" spans="1:14" s="175" customFormat="1" x14ac:dyDescent="0.4">
      <c r="A162" s="68">
        <f>'Weekly Menus'!F18</f>
        <v>0</v>
      </c>
      <c r="B162" s="118"/>
      <c r="C162" s="177"/>
      <c r="D162" s="177"/>
      <c r="E162" s="177"/>
      <c r="F162" s="177"/>
      <c r="G162" s="177"/>
      <c r="H162" s="177"/>
      <c r="I162" s="177"/>
      <c r="J162" s="177"/>
      <c r="K162" s="177"/>
      <c r="L162" s="177"/>
      <c r="M162" s="177"/>
      <c r="N162" s="69">
        <f t="shared" si="13"/>
        <v>0</v>
      </c>
    </row>
    <row r="163" spans="1:14" s="175" customFormat="1" x14ac:dyDescent="0.4">
      <c r="A163" s="68">
        <f>'Weekly Menus'!F19</f>
        <v>0</v>
      </c>
      <c r="B163" s="118"/>
      <c r="C163" s="177"/>
      <c r="D163" s="177"/>
      <c r="E163" s="177"/>
      <c r="F163" s="177"/>
      <c r="G163" s="177"/>
      <c r="H163" s="177"/>
      <c r="I163" s="177"/>
      <c r="J163" s="177"/>
      <c r="K163" s="177"/>
      <c r="L163" s="177"/>
      <c r="M163" s="177"/>
      <c r="N163" s="69">
        <f t="shared" si="13"/>
        <v>0</v>
      </c>
    </row>
    <row r="164" spans="1:14" s="175" customFormat="1" x14ac:dyDescent="0.4">
      <c r="A164" s="68">
        <f>'Weekly Menus'!F20</f>
        <v>0</v>
      </c>
      <c r="B164" s="118"/>
      <c r="C164" s="177"/>
      <c r="D164" s="177"/>
      <c r="E164" s="177"/>
      <c r="F164" s="177"/>
      <c r="G164" s="177"/>
      <c r="H164" s="177"/>
      <c r="I164" s="177"/>
      <c r="J164" s="177"/>
      <c r="K164" s="177"/>
      <c r="L164" s="177"/>
      <c r="M164" s="177"/>
      <c r="N164" s="69">
        <f t="shared" si="13"/>
        <v>0</v>
      </c>
    </row>
    <row r="165" spans="1:14" s="175" customFormat="1" x14ac:dyDescent="0.4">
      <c r="A165" s="68">
        <f>'Weekly Menus'!F21</f>
        <v>0</v>
      </c>
      <c r="B165" s="118"/>
      <c r="C165" s="177"/>
      <c r="D165" s="177"/>
      <c r="E165" s="177"/>
      <c r="F165" s="177"/>
      <c r="G165" s="177"/>
      <c r="H165" s="177"/>
      <c r="I165" s="177"/>
      <c r="J165" s="177"/>
      <c r="K165" s="177"/>
      <c r="L165" s="177"/>
      <c r="M165" s="177"/>
      <c r="N165" s="69">
        <f t="shared" si="13"/>
        <v>0</v>
      </c>
    </row>
    <row r="166" spans="1:14" s="175" customFormat="1" x14ac:dyDescent="0.4">
      <c r="A166" s="68">
        <f>'Weekly Menus'!F22</f>
        <v>0</v>
      </c>
      <c r="B166" s="118"/>
      <c r="C166" s="177"/>
      <c r="D166" s="177"/>
      <c r="E166" s="177"/>
      <c r="F166" s="177"/>
      <c r="G166" s="177"/>
      <c r="H166" s="177"/>
      <c r="I166" s="177"/>
      <c r="J166" s="177"/>
      <c r="K166" s="177"/>
      <c r="L166" s="177"/>
      <c r="M166" s="177"/>
      <c r="N166" s="69">
        <f t="shared" si="13"/>
        <v>0</v>
      </c>
    </row>
    <row r="167" spans="1:14" s="175" customFormat="1" x14ac:dyDescent="0.4">
      <c r="A167" s="68">
        <f>'Weekly Menus'!F23</f>
        <v>0</v>
      </c>
      <c r="B167" s="118"/>
      <c r="C167" s="177"/>
      <c r="D167" s="177"/>
      <c r="E167" s="177"/>
      <c r="F167" s="177"/>
      <c r="G167" s="177"/>
      <c r="H167" s="177"/>
      <c r="I167" s="177"/>
      <c r="J167" s="177"/>
      <c r="K167" s="177"/>
      <c r="L167" s="177"/>
      <c r="M167" s="177"/>
      <c r="N167" s="69">
        <f t="shared" si="13"/>
        <v>0</v>
      </c>
    </row>
    <row r="168" spans="1:14" s="175" customFormat="1" x14ac:dyDescent="0.4">
      <c r="A168" s="68">
        <f>'Weekly Menus'!F24</f>
        <v>0</v>
      </c>
      <c r="B168" s="118"/>
      <c r="C168" s="177"/>
      <c r="D168" s="177"/>
      <c r="E168" s="177"/>
      <c r="F168" s="177"/>
      <c r="G168" s="177"/>
      <c r="H168" s="177"/>
      <c r="I168" s="177"/>
      <c r="J168" s="177"/>
      <c r="K168" s="177"/>
      <c r="L168" s="177"/>
      <c r="M168" s="177"/>
      <c r="N168" s="69">
        <f t="shared" si="13"/>
        <v>0</v>
      </c>
    </row>
    <row r="169" spans="1:14" s="175" customFormat="1" x14ac:dyDescent="0.4">
      <c r="A169" s="68">
        <f>'Weekly Menus'!F25</f>
        <v>0</v>
      </c>
      <c r="B169" s="118"/>
      <c r="C169" s="177"/>
      <c r="D169" s="177"/>
      <c r="E169" s="177"/>
      <c r="F169" s="177"/>
      <c r="G169" s="177"/>
      <c r="H169" s="177"/>
      <c r="I169" s="177"/>
      <c r="J169" s="177"/>
      <c r="K169" s="177"/>
      <c r="L169" s="177"/>
      <c r="M169" s="177"/>
      <c r="N169" s="69">
        <f t="shared" si="13"/>
        <v>0</v>
      </c>
    </row>
    <row r="170" spans="1:14" s="175" customFormat="1" x14ac:dyDescent="0.4">
      <c r="A170" s="68">
        <f>'Weekly Menus'!F26</f>
        <v>0</v>
      </c>
      <c r="B170" s="118"/>
      <c r="C170" s="177"/>
      <c r="D170" s="177"/>
      <c r="E170" s="177"/>
      <c r="F170" s="177"/>
      <c r="G170" s="177"/>
      <c r="H170" s="177"/>
      <c r="I170" s="177"/>
      <c r="J170" s="177"/>
      <c r="K170" s="177"/>
      <c r="L170" s="177"/>
      <c r="M170" s="177"/>
      <c r="N170" s="69">
        <f t="shared" si="13"/>
        <v>0</v>
      </c>
    </row>
    <row r="171" spans="1:14" s="175" customFormat="1" ht="15" customHeight="1" x14ac:dyDescent="0.4">
      <c r="A171" s="247" t="s">
        <v>20</v>
      </c>
      <c r="B171" s="248"/>
      <c r="C171" s="43">
        <f>SUM(C151:C170)</f>
        <v>0</v>
      </c>
      <c r="D171" s="44">
        <f>SUM(D151:D170)</f>
        <v>0</v>
      </c>
      <c r="E171" s="227">
        <f>SUMIF(E151:E170,"yes",D151:D170)</f>
        <v>0</v>
      </c>
      <c r="F171" s="45">
        <f t="shared" ref="F171" si="14">SUM(F151:F170)</f>
        <v>0</v>
      </c>
      <c r="G171" s="122">
        <f t="shared" ref="G171" si="15">SUM(G151:G170)</f>
        <v>0</v>
      </c>
      <c r="H171" s="46">
        <f t="shared" ref="H171:M171" si="16">SUM(H151:H170)</f>
        <v>0</v>
      </c>
      <c r="I171" s="47">
        <f t="shared" si="16"/>
        <v>0</v>
      </c>
      <c r="J171" s="48">
        <f t="shared" si="16"/>
        <v>0</v>
      </c>
      <c r="K171" s="49">
        <f t="shared" si="16"/>
        <v>0</v>
      </c>
      <c r="L171" s="50">
        <f t="shared" si="16"/>
        <v>0</v>
      </c>
      <c r="M171" s="51">
        <f t="shared" si="16"/>
        <v>0</v>
      </c>
      <c r="N171" s="52">
        <f>SUM(H171:M171)</f>
        <v>0</v>
      </c>
    </row>
    <row r="172" spans="1:14" s="175" customFormat="1" ht="30" customHeight="1" x14ac:dyDescent="0.4">
      <c r="A172" s="249" t="s">
        <v>18</v>
      </c>
      <c r="B172" s="250"/>
      <c r="C172" s="34" t="s">
        <v>74</v>
      </c>
      <c r="D172" s="34" t="s">
        <v>74</v>
      </c>
      <c r="E172" s="228"/>
      <c r="F172" s="34" t="s">
        <v>23</v>
      </c>
      <c r="G172" s="34" t="s">
        <v>23</v>
      </c>
      <c r="H172" s="35"/>
      <c r="I172" s="35"/>
      <c r="J172" s="35"/>
      <c r="K172" s="35"/>
      <c r="L172" s="35"/>
      <c r="M172" s="35"/>
      <c r="N172" s="36" t="s">
        <v>23</v>
      </c>
    </row>
    <row r="173" spans="1:14" s="175" customFormat="1" ht="15" thickBot="1" x14ac:dyDescent="0.45">
      <c r="A173" s="251" t="s">
        <v>12</v>
      </c>
      <c r="B173" s="252"/>
      <c r="C173" s="5" t="str">
        <f>IF(C171&gt;=2,"Yes","No")</f>
        <v>No</v>
      </c>
      <c r="D173" s="5" t="str">
        <f>IF(D171&gt;=2,"Yes","No")</f>
        <v>No</v>
      </c>
      <c r="E173" s="229"/>
      <c r="F173" s="5" t="str">
        <f>IF(F171&gt;=1,"Yes","No")</f>
        <v>No</v>
      </c>
      <c r="G173" s="5" t="str">
        <f>IF(G171&gt;=1,"Yes","No")</f>
        <v>No</v>
      </c>
      <c r="H173" s="6"/>
      <c r="I173" s="6"/>
      <c r="J173" s="6"/>
      <c r="K173" s="6"/>
      <c r="L173" s="6"/>
      <c r="M173" s="6"/>
      <c r="N173" s="7" t="str">
        <f>IF(N171&gt;=1,"Yes","No")</f>
        <v>No</v>
      </c>
    </row>
    <row r="174" spans="1:14" s="175" customFormat="1" ht="15.75" customHeight="1" thickBot="1" x14ac:dyDescent="0.45">
      <c r="A174" s="30"/>
      <c r="B174" s="31"/>
      <c r="C174" s="30"/>
      <c r="D174" s="30"/>
      <c r="E174" s="30"/>
      <c r="F174" s="30"/>
      <c r="G174" s="30"/>
      <c r="H174" s="30"/>
      <c r="I174" s="30"/>
      <c r="J174" s="30"/>
      <c r="K174" s="30"/>
      <c r="L174" s="30"/>
      <c r="M174" s="30"/>
      <c r="N174" s="30"/>
    </row>
    <row r="175" spans="1:14" s="175" customFormat="1" ht="30" customHeight="1" x14ac:dyDescent="0.4">
      <c r="A175" s="256" t="s">
        <v>17</v>
      </c>
      <c r="B175" s="257"/>
      <c r="C175" s="257"/>
      <c r="D175" s="257"/>
      <c r="E175" s="257"/>
      <c r="F175" s="257"/>
      <c r="G175" s="257"/>
      <c r="H175" s="257"/>
      <c r="I175" s="257"/>
      <c r="J175" s="257"/>
      <c r="K175" s="257"/>
      <c r="L175" s="257"/>
      <c r="M175" s="257"/>
      <c r="N175" s="258"/>
    </row>
    <row r="176" spans="1:14" s="59" customFormat="1" ht="15" customHeight="1" x14ac:dyDescent="0.4">
      <c r="A176" s="61" t="s">
        <v>40</v>
      </c>
      <c r="B176" s="62">
        <f>'Weekly Menus'!B62</f>
        <v>0</v>
      </c>
      <c r="C176" s="58"/>
      <c r="D176" s="58"/>
      <c r="E176" s="58"/>
      <c r="F176" s="58"/>
      <c r="G176" s="58"/>
      <c r="H176" s="58"/>
      <c r="I176" s="58"/>
      <c r="J176" s="58"/>
      <c r="K176" s="58"/>
      <c r="L176" s="58"/>
      <c r="M176" s="58"/>
      <c r="N176" s="65"/>
    </row>
    <row r="177" spans="1:14" s="175" customFormat="1" ht="15.75" customHeight="1" thickBot="1" x14ac:dyDescent="0.45">
      <c r="A177" s="64"/>
      <c r="B177" s="42"/>
      <c r="C177" s="42"/>
      <c r="D177" s="42"/>
      <c r="E177" s="42"/>
      <c r="F177" s="42"/>
      <c r="G177" s="42"/>
      <c r="H177" s="42"/>
      <c r="I177" s="42"/>
      <c r="J177" s="42"/>
      <c r="K177" s="42"/>
      <c r="L177" s="42"/>
      <c r="M177" s="42"/>
      <c r="N177" s="63"/>
    </row>
    <row r="178" spans="1:14" s="175" customFormat="1" ht="15" customHeight="1" x14ac:dyDescent="0.5">
      <c r="A178" s="259" t="s">
        <v>82</v>
      </c>
      <c r="B178" s="260"/>
      <c r="C178" s="260"/>
      <c r="D178" s="260"/>
      <c r="E178" s="260"/>
      <c r="F178" s="260"/>
      <c r="G178" s="260"/>
      <c r="H178" s="260"/>
      <c r="I178" s="260"/>
      <c r="J178" s="260"/>
      <c r="K178" s="260"/>
      <c r="L178" s="260"/>
      <c r="M178" s="260"/>
      <c r="N178" s="261"/>
    </row>
    <row r="179" spans="1:14" s="175" customFormat="1" ht="45" customHeight="1" x14ac:dyDescent="0.4">
      <c r="A179" s="9" t="s">
        <v>11</v>
      </c>
      <c r="B179" s="8" t="s">
        <v>63</v>
      </c>
      <c r="C179" s="18" t="s">
        <v>0</v>
      </c>
      <c r="D179" s="17" t="s">
        <v>72</v>
      </c>
      <c r="E179" s="226" t="s">
        <v>90</v>
      </c>
      <c r="F179" s="16" t="s">
        <v>1</v>
      </c>
      <c r="G179" s="120" t="s">
        <v>68</v>
      </c>
      <c r="H179" s="10" t="s">
        <v>75</v>
      </c>
      <c r="I179" s="11" t="s">
        <v>76</v>
      </c>
      <c r="J179" s="12" t="s">
        <v>2</v>
      </c>
      <c r="K179" s="13" t="s">
        <v>77</v>
      </c>
      <c r="L179" s="14" t="s">
        <v>78</v>
      </c>
      <c r="M179" s="33" t="s">
        <v>27</v>
      </c>
      <c r="N179" s="15" t="s">
        <v>79</v>
      </c>
    </row>
    <row r="180" spans="1:14" s="175" customFormat="1" x14ac:dyDescent="0.4">
      <c r="A180" s="68">
        <f>'Weekly Menus'!G7</f>
        <v>0</v>
      </c>
      <c r="B180" s="117"/>
      <c r="C180" s="177"/>
      <c r="D180" s="177"/>
      <c r="E180" s="177"/>
      <c r="F180" s="177"/>
      <c r="G180" s="177"/>
      <c r="H180" s="177"/>
      <c r="I180" s="177"/>
      <c r="J180" s="177"/>
      <c r="K180" s="177"/>
      <c r="L180" s="177"/>
      <c r="M180" s="178"/>
      <c r="N180" s="69">
        <f>SUM(H180:M180)</f>
        <v>0</v>
      </c>
    </row>
    <row r="181" spans="1:14" s="175" customFormat="1" x14ac:dyDescent="0.4">
      <c r="A181" s="68">
        <f>'Weekly Menus'!G8</f>
        <v>0</v>
      </c>
      <c r="B181" s="117"/>
      <c r="C181" s="177"/>
      <c r="D181" s="177"/>
      <c r="E181" s="177"/>
      <c r="F181" s="177"/>
      <c r="G181" s="177"/>
      <c r="H181" s="177"/>
      <c r="I181" s="177"/>
      <c r="J181" s="177"/>
      <c r="K181" s="177"/>
      <c r="L181" s="177"/>
      <c r="M181" s="178"/>
      <c r="N181" s="69">
        <f t="shared" ref="N181:N199" si="17">SUM(H181:M181)</f>
        <v>0</v>
      </c>
    </row>
    <row r="182" spans="1:14" s="175" customFormat="1" x14ac:dyDescent="0.4">
      <c r="A182" s="68">
        <f>'Weekly Menus'!G9</f>
        <v>0</v>
      </c>
      <c r="B182" s="117"/>
      <c r="C182" s="177"/>
      <c r="D182" s="177"/>
      <c r="E182" s="177"/>
      <c r="F182" s="177"/>
      <c r="G182" s="177"/>
      <c r="H182" s="177"/>
      <c r="I182" s="177"/>
      <c r="J182" s="177"/>
      <c r="K182" s="177"/>
      <c r="L182" s="177"/>
      <c r="M182" s="178"/>
      <c r="N182" s="69">
        <f t="shared" si="17"/>
        <v>0</v>
      </c>
    </row>
    <row r="183" spans="1:14" s="175" customFormat="1" x14ac:dyDescent="0.4">
      <c r="A183" s="68">
        <f>'Weekly Menus'!G10</f>
        <v>0</v>
      </c>
      <c r="B183" s="117"/>
      <c r="C183" s="177"/>
      <c r="D183" s="177"/>
      <c r="E183" s="177"/>
      <c r="F183" s="177"/>
      <c r="G183" s="177"/>
      <c r="H183" s="177"/>
      <c r="I183" s="177"/>
      <c r="J183" s="177"/>
      <c r="K183" s="177"/>
      <c r="L183" s="177"/>
      <c r="M183" s="178"/>
      <c r="N183" s="69">
        <f t="shared" si="17"/>
        <v>0</v>
      </c>
    </row>
    <row r="184" spans="1:14" s="175" customFormat="1" x14ac:dyDescent="0.4">
      <c r="A184" s="68">
        <f>'Weekly Menus'!G11</f>
        <v>0</v>
      </c>
      <c r="B184" s="117"/>
      <c r="C184" s="177"/>
      <c r="D184" s="177"/>
      <c r="E184" s="177"/>
      <c r="F184" s="177"/>
      <c r="G184" s="177"/>
      <c r="H184" s="177"/>
      <c r="I184" s="177"/>
      <c r="J184" s="177"/>
      <c r="K184" s="177"/>
      <c r="L184" s="177"/>
      <c r="M184" s="178"/>
      <c r="N184" s="69">
        <f t="shared" si="17"/>
        <v>0</v>
      </c>
    </row>
    <row r="185" spans="1:14" s="175" customFormat="1" x14ac:dyDescent="0.4">
      <c r="A185" s="68">
        <f>'Weekly Menus'!G12</f>
        <v>0</v>
      </c>
      <c r="B185" s="117"/>
      <c r="C185" s="177"/>
      <c r="D185" s="177"/>
      <c r="E185" s="177"/>
      <c r="F185" s="177"/>
      <c r="G185" s="177"/>
      <c r="H185" s="177"/>
      <c r="I185" s="177"/>
      <c r="J185" s="177"/>
      <c r="K185" s="177"/>
      <c r="L185" s="177"/>
      <c r="M185" s="178"/>
      <c r="N185" s="69">
        <f t="shared" si="17"/>
        <v>0</v>
      </c>
    </row>
    <row r="186" spans="1:14" s="175" customFormat="1" x14ac:dyDescent="0.4">
      <c r="A186" s="68">
        <f>'Weekly Menus'!G13</f>
        <v>0</v>
      </c>
      <c r="B186" s="117"/>
      <c r="C186" s="177"/>
      <c r="D186" s="177"/>
      <c r="E186" s="177"/>
      <c r="F186" s="177"/>
      <c r="G186" s="177"/>
      <c r="H186" s="177"/>
      <c r="I186" s="177"/>
      <c r="J186" s="177"/>
      <c r="K186" s="177"/>
      <c r="L186" s="177"/>
      <c r="M186" s="178"/>
      <c r="N186" s="69">
        <f t="shared" si="17"/>
        <v>0</v>
      </c>
    </row>
    <row r="187" spans="1:14" s="175" customFormat="1" x14ac:dyDescent="0.4">
      <c r="A187" s="68">
        <f>'Weekly Menus'!G14</f>
        <v>0</v>
      </c>
      <c r="B187" s="117"/>
      <c r="C187" s="177"/>
      <c r="D187" s="177"/>
      <c r="E187" s="177"/>
      <c r="F187" s="177"/>
      <c r="G187" s="177"/>
      <c r="H187" s="177"/>
      <c r="I187" s="177"/>
      <c r="J187" s="177"/>
      <c r="K187" s="177"/>
      <c r="L187" s="177"/>
      <c r="M187" s="178"/>
      <c r="N187" s="69">
        <f t="shared" si="17"/>
        <v>0</v>
      </c>
    </row>
    <row r="188" spans="1:14" s="175" customFormat="1" x14ac:dyDescent="0.4">
      <c r="A188" s="68">
        <f>'Weekly Menus'!G15</f>
        <v>0</v>
      </c>
      <c r="B188" s="117"/>
      <c r="C188" s="177"/>
      <c r="D188" s="177"/>
      <c r="E188" s="177"/>
      <c r="F188" s="177"/>
      <c r="G188" s="177"/>
      <c r="H188" s="177"/>
      <c r="I188" s="177"/>
      <c r="J188" s="177"/>
      <c r="K188" s="177"/>
      <c r="L188" s="177"/>
      <c r="M188" s="177"/>
      <c r="N188" s="69">
        <f t="shared" si="17"/>
        <v>0</v>
      </c>
    </row>
    <row r="189" spans="1:14" s="175" customFormat="1" x14ac:dyDescent="0.4">
      <c r="A189" s="68">
        <f>'Weekly Menus'!G16</f>
        <v>0</v>
      </c>
      <c r="B189" s="117"/>
      <c r="C189" s="177"/>
      <c r="D189" s="177"/>
      <c r="E189" s="177"/>
      <c r="F189" s="177"/>
      <c r="G189" s="177"/>
      <c r="H189" s="177"/>
      <c r="I189" s="177"/>
      <c r="J189" s="177"/>
      <c r="K189" s="177"/>
      <c r="L189" s="177"/>
      <c r="M189" s="177"/>
      <c r="N189" s="69">
        <f t="shared" si="17"/>
        <v>0</v>
      </c>
    </row>
    <row r="190" spans="1:14" s="175" customFormat="1" x14ac:dyDescent="0.4">
      <c r="A190" s="68">
        <f>'Weekly Menus'!G17</f>
        <v>0</v>
      </c>
      <c r="B190" s="118"/>
      <c r="C190" s="177"/>
      <c r="D190" s="177"/>
      <c r="E190" s="177"/>
      <c r="F190" s="177"/>
      <c r="G190" s="177"/>
      <c r="H190" s="177"/>
      <c r="I190" s="177"/>
      <c r="J190" s="177"/>
      <c r="K190" s="177"/>
      <c r="L190" s="177"/>
      <c r="M190" s="177"/>
      <c r="N190" s="69">
        <f t="shared" si="17"/>
        <v>0</v>
      </c>
    </row>
    <row r="191" spans="1:14" s="175" customFormat="1" x14ac:dyDescent="0.4">
      <c r="A191" s="68">
        <f>'Weekly Menus'!G18</f>
        <v>0</v>
      </c>
      <c r="B191" s="118"/>
      <c r="C191" s="177"/>
      <c r="D191" s="177"/>
      <c r="E191" s="177"/>
      <c r="F191" s="177"/>
      <c r="G191" s="177"/>
      <c r="H191" s="177"/>
      <c r="I191" s="177"/>
      <c r="J191" s="177"/>
      <c r="K191" s="177"/>
      <c r="L191" s="177"/>
      <c r="M191" s="177"/>
      <c r="N191" s="69">
        <f t="shared" si="17"/>
        <v>0</v>
      </c>
    </row>
    <row r="192" spans="1:14" s="175" customFormat="1" x14ac:dyDescent="0.4">
      <c r="A192" s="68">
        <f>'Weekly Menus'!G19</f>
        <v>0</v>
      </c>
      <c r="B192" s="118"/>
      <c r="C192" s="177"/>
      <c r="D192" s="177"/>
      <c r="E192" s="177"/>
      <c r="F192" s="177"/>
      <c r="G192" s="177"/>
      <c r="H192" s="177"/>
      <c r="I192" s="177"/>
      <c r="J192" s="177"/>
      <c r="K192" s="177"/>
      <c r="L192" s="177"/>
      <c r="M192" s="177"/>
      <c r="N192" s="69">
        <f t="shared" si="17"/>
        <v>0</v>
      </c>
    </row>
    <row r="193" spans="1:14" s="175" customFormat="1" x14ac:dyDescent="0.4">
      <c r="A193" s="68">
        <f>'Weekly Menus'!G20</f>
        <v>0</v>
      </c>
      <c r="B193" s="118"/>
      <c r="C193" s="177"/>
      <c r="D193" s="177"/>
      <c r="E193" s="177"/>
      <c r="F193" s="177"/>
      <c r="G193" s="177"/>
      <c r="H193" s="177"/>
      <c r="I193" s="177"/>
      <c r="J193" s="177"/>
      <c r="K193" s="177"/>
      <c r="L193" s="177"/>
      <c r="M193" s="177"/>
      <c r="N193" s="69">
        <f t="shared" si="17"/>
        <v>0</v>
      </c>
    </row>
    <row r="194" spans="1:14" s="175" customFormat="1" x14ac:dyDescent="0.4">
      <c r="A194" s="68">
        <f>'Weekly Menus'!G21</f>
        <v>0</v>
      </c>
      <c r="B194" s="118"/>
      <c r="C194" s="177"/>
      <c r="D194" s="177"/>
      <c r="E194" s="177"/>
      <c r="F194" s="177"/>
      <c r="G194" s="177"/>
      <c r="H194" s="177"/>
      <c r="I194" s="177"/>
      <c r="J194" s="177"/>
      <c r="K194" s="177"/>
      <c r="L194" s="177"/>
      <c r="M194" s="177"/>
      <c r="N194" s="69">
        <f t="shared" si="17"/>
        <v>0</v>
      </c>
    </row>
    <row r="195" spans="1:14" s="175" customFormat="1" x14ac:dyDescent="0.4">
      <c r="A195" s="68">
        <f>'Weekly Menus'!G22</f>
        <v>0</v>
      </c>
      <c r="B195" s="118"/>
      <c r="C195" s="177"/>
      <c r="D195" s="177"/>
      <c r="E195" s="177"/>
      <c r="F195" s="177"/>
      <c r="G195" s="177"/>
      <c r="H195" s="177"/>
      <c r="I195" s="177"/>
      <c r="J195" s="177"/>
      <c r="K195" s="177"/>
      <c r="L195" s="177"/>
      <c r="M195" s="177"/>
      <c r="N195" s="69">
        <f t="shared" si="17"/>
        <v>0</v>
      </c>
    </row>
    <row r="196" spans="1:14" s="175" customFormat="1" x14ac:dyDescent="0.4">
      <c r="A196" s="68">
        <f>'Weekly Menus'!G23</f>
        <v>0</v>
      </c>
      <c r="B196" s="118"/>
      <c r="C196" s="177"/>
      <c r="D196" s="177"/>
      <c r="E196" s="177"/>
      <c r="F196" s="177"/>
      <c r="G196" s="177"/>
      <c r="H196" s="177"/>
      <c r="I196" s="177"/>
      <c r="J196" s="177"/>
      <c r="K196" s="177"/>
      <c r="L196" s="177"/>
      <c r="M196" s="177"/>
      <c r="N196" s="69">
        <f t="shared" si="17"/>
        <v>0</v>
      </c>
    </row>
    <row r="197" spans="1:14" s="175" customFormat="1" x14ac:dyDescent="0.4">
      <c r="A197" s="68">
        <f>'Weekly Menus'!G24</f>
        <v>0</v>
      </c>
      <c r="B197" s="118"/>
      <c r="C197" s="177"/>
      <c r="D197" s="177"/>
      <c r="E197" s="177"/>
      <c r="F197" s="177"/>
      <c r="G197" s="177"/>
      <c r="H197" s="177"/>
      <c r="I197" s="177"/>
      <c r="J197" s="177"/>
      <c r="K197" s="177"/>
      <c r="L197" s="177"/>
      <c r="M197" s="177"/>
      <c r="N197" s="69">
        <f t="shared" si="17"/>
        <v>0</v>
      </c>
    </row>
    <row r="198" spans="1:14" s="175" customFormat="1" x14ac:dyDescent="0.4">
      <c r="A198" s="68">
        <f>'Weekly Menus'!G25</f>
        <v>0</v>
      </c>
      <c r="B198" s="118"/>
      <c r="C198" s="177"/>
      <c r="D198" s="177"/>
      <c r="E198" s="177"/>
      <c r="F198" s="177"/>
      <c r="G198" s="177"/>
      <c r="H198" s="177"/>
      <c r="I198" s="177"/>
      <c r="J198" s="177"/>
      <c r="K198" s="177"/>
      <c r="L198" s="177"/>
      <c r="M198" s="177"/>
      <c r="N198" s="69">
        <f t="shared" si="17"/>
        <v>0</v>
      </c>
    </row>
    <row r="199" spans="1:14" s="175" customFormat="1" x14ac:dyDescent="0.4">
      <c r="A199" s="68">
        <f>'Weekly Menus'!G26</f>
        <v>0</v>
      </c>
      <c r="B199" s="118"/>
      <c r="C199" s="177"/>
      <c r="D199" s="177"/>
      <c r="E199" s="177"/>
      <c r="F199" s="177"/>
      <c r="G199" s="177"/>
      <c r="H199" s="177"/>
      <c r="I199" s="177"/>
      <c r="J199" s="177"/>
      <c r="K199" s="177"/>
      <c r="L199" s="177"/>
      <c r="M199" s="177"/>
      <c r="N199" s="69">
        <f t="shared" si="17"/>
        <v>0</v>
      </c>
    </row>
    <row r="200" spans="1:14" s="175" customFormat="1" x14ac:dyDescent="0.4">
      <c r="A200" s="247" t="s">
        <v>20</v>
      </c>
      <c r="B200" s="248"/>
      <c r="C200" s="43">
        <f>SUM(C180:C199)</f>
        <v>0</v>
      </c>
      <c r="D200" s="44">
        <f>SUM(D180:D199)</f>
        <v>0</v>
      </c>
      <c r="E200" s="227">
        <f>SUMIF(E180:E199,"yes",D180:D199)</f>
        <v>0</v>
      </c>
      <c r="F200" s="45">
        <f>SUM(F180:F199)</f>
        <v>0</v>
      </c>
      <c r="G200" s="122">
        <f>SUM(G180:G199)</f>
        <v>0</v>
      </c>
      <c r="H200" s="46">
        <f t="shared" ref="H200:M200" si="18">SUM(H180:H199)</f>
        <v>0</v>
      </c>
      <c r="I200" s="47">
        <f t="shared" si="18"/>
        <v>0</v>
      </c>
      <c r="J200" s="48">
        <f t="shared" si="18"/>
        <v>0</v>
      </c>
      <c r="K200" s="49">
        <f t="shared" si="18"/>
        <v>0</v>
      </c>
      <c r="L200" s="50">
        <f t="shared" si="18"/>
        <v>0</v>
      </c>
      <c r="M200" s="51">
        <f t="shared" si="18"/>
        <v>0</v>
      </c>
      <c r="N200" s="52">
        <f>SUM(H200:M200)</f>
        <v>0</v>
      </c>
    </row>
    <row r="201" spans="1:14" s="175" customFormat="1" ht="29.15" x14ac:dyDescent="0.4">
      <c r="A201" s="249" t="s">
        <v>18</v>
      </c>
      <c r="B201" s="250"/>
      <c r="C201" s="34" t="s">
        <v>74</v>
      </c>
      <c r="D201" s="34" t="s">
        <v>74</v>
      </c>
      <c r="E201" s="228"/>
      <c r="F201" s="34" t="s">
        <v>23</v>
      </c>
      <c r="G201" s="34" t="s">
        <v>23</v>
      </c>
      <c r="H201" s="35"/>
      <c r="I201" s="35"/>
      <c r="J201" s="35"/>
      <c r="K201" s="35"/>
      <c r="L201" s="35"/>
      <c r="M201" s="35"/>
      <c r="N201" s="36" t="s">
        <v>23</v>
      </c>
    </row>
    <row r="202" spans="1:14" s="175" customFormat="1" ht="15" thickBot="1" x14ac:dyDescent="0.45">
      <c r="A202" s="251" t="s">
        <v>12</v>
      </c>
      <c r="B202" s="252"/>
      <c r="C202" s="5" t="str">
        <f>IF(C200&gt;=2,"Yes","No")</f>
        <v>No</v>
      </c>
      <c r="D202" s="5" t="str">
        <f>IF(D200&gt;=2,"Yes","No")</f>
        <v>No</v>
      </c>
      <c r="E202" s="229"/>
      <c r="F202" s="5" t="str">
        <f>IF(F200&gt;=1,"Yes","No")</f>
        <v>No</v>
      </c>
      <c r="G202" s="5" t="str">
        <f>IF(G200&gt;=1,"Yes","No")</f>
        <v>No</v>
      </c>
      <c r="H202" s="6"/>
      <c r="I202" s="6"/>
      <c r="J202" s="6"/>
      <c r="K202" s="6"/>
      <c r="L202" s="6"/>
      <c r="M202" s="6"/>
      <c r="N202" s="7" t="str">
        <f>IF(N200&gt;=1,"Yes","No")</f>
        <v>No</v>
      </c>
    </row>
    <row r="203" spans="1:14" ht="15" customHeight="1" thickBot="1" x14ac:dyDescent="0.45"/>
    <row r="204" spans="1:14" x14ac:dyDescent="0.4">
      <c r="A204" s="237" t="s">
        <v>10</v>
      </c>
      <c r="B204" s="238"/>
      <c r="C204" s="19">
        <f t="shared" ref="C204:N204" si="19">SUM(C26,C55,C84,C113,C142,C171,C200)</f>
        <v>0</v>
      </c>
      <c r="D204" s="20">
        <f t="shared" si="19"/>
        <v>0</v>
      </c>
      <c r="E204" s="20">
        <f>SUM(E26,E55,E84,E113,E142,E171,E200)</f>
        <v>0</v>
      </c>
      <c r="F204" s="21">
        <f t="shared" si="19"/>
        <v>0</v>
      </c>
      <c r="G204" s="121">
        <f t="shared" si="19"/>
        <v>0</v>
      </c>
      <c r="H204" s="22">
        <f t="shared" si="19"/>
        <v>0</v>
      </c>
      <c r="I204" s="23">
        <f t="shared" si="19"/>
        <v>0</v>
      </c>
      <c r="J204" s="24">
        <f t="shared" si="19"/>
        <v>0</v>
      </c>
      <c r="K204" s="25">
        <f t="shared" si="19"/>
        <v>0</v>
      </c>
      <c r="L204" s="27">
        <f t="shared" si="19"/>
        <v>0</v>
      </c>
      <c r="M204" s="26">
        <f t="shared" si="19"/>
        <v>0</v>
      </c>
      <c r="N204" s="40">
        <f t="shared" si="19"/>
        <v>0</v>
      </c>
    </row>
    <row r="205" spans="1:14" ht="45" customHeight="1" x14ac:dyDescent="0.4">
      <c r="A205" s="239" t="s">
        <v>19</v>
      </c>
      <c r="B205" s="240"/>
      <c r="C205" s="194" t="s">
        <v>89</v>
      </c>
      <c r="D205" s="194" t="s">
        <v>89</v>
      </c>
      <c r="E205" s="194" t="s">
        <v>93</v>
      </c>
      <c r="F205" s="194" t="s">
        <v>84</v>
      </c>
      <c r="G205" s="194" t="s">
        <v>84</v>
      </c>
      <c r="H205" s="194" t="s">
        <v>21</v>
      </c>
      <c r="I205" s="194" t="s">
        <v>30</v>
      </c>
      <c r="J205" s="194" t="s">
        <v>21</v>
      </c>
      <c r="K205" s="194" t="s">
        <v>21</v>
      </c>
      <c r="L205" s="194" t="s">
        <v>80</v>
      </c>
      <c r="M205" s="195"/>
      <c r="N205" s="196" t="s">
        <v>86</v>
      </c>
    </row>
    <row r="206" spans="1:14" ht="15" thickBot="1" x14ac:dyDescent="0.45">
      <c r="A206" s="241" t="s">
        <v>13</v>
      </c>
      <c r="B206" s="242"/>
      <c r="C206" s="2" t="str">
        <f>IF(C204&gt;=14,"Yes","No")</f>
        <v>No</v>
      </c>
      <c r="D206" s="2" t="str">
        <f>IF(D204&gt;=14,"Yes","No")</f>
        <v>No</v>
      </c>
      <c r="E206" s="230" t="str">
        <f>IF(E204=0,"",IF(E204&gt;=(D204*0.8),"Yes","No"))</f>
        <v/>
      </c>
      <c r="F206" s="2" t="str">
        <f>IF(F204&gt;=7,"Yes","No")</f>
        <v>No</v>
      </c>
      <c r="G206" s="2" t="str">
        <f>IF(G204&gt;=7,"Yes","No")</f>
        <v>No</v>
      </c>
      <c r="H206" s="2" t="str">
        <f>IF(H204&gt;=0.5,"Yes","No")</f>
        <v>No</v>
      </c>
      <c r="I206" s="2" t="str">
        <f>IF(I204&gt;=1.25,"Yes","No")</f>
        <v>No</v>
      </c>
      <c r="J206" s="2" t="str">
        <f>IF(J204&gt;=0.5,"Yes","No")</f>
        <v>No</v>
      </c>
      <c r="K206" s="2" t="str">
        <f>IF(K204&gt;=0.5,"Yes","No")</f>
        <v>No</v>
      </c>
      <c r="L206" s="2" t="str">
        <f>IF(L204&gt;=0.75,"Yes","No")</f>
        <v>No</v>
      </c>
      <c r="M206" s="32"/>
      <c r="N206" s="3" t="str">
        <f>IF(N204&gt;=7,"Yes","No")</f>
        <v>No</v>
      </c>
    </row>
    <row r="208" spans="1:14" x14ac:dyDescent="0.4">
      <c r="A208" s="243" t="s">
        <v>29</v>
      </c>
      <c r="B208" s="243"/>
      <c r="C208" s="243"/>
      <c r="D208" s="243"/>
      <c r="E208" s="243"/>
      <c r="F208" s="243"/>
      <c r="G208" s="243"/>
      <c r="H208" s="243"/>
      <c r="I208" s="243"/>
      <c r="J208" s="243"/>
      <c r="K208" s="243"/>
      <c r="L208" s="243"/>
      <c r="M208" s="243"/>
      <c r="N208" s="243"/>
    </row>
    <row r="209" spans="1:9" x14ac:dyDescent="0.4">
      <c r="A209" s="66"/>
      <c r="B209" s="66"/>
      <c r="C209" s="66"/>
      <c r="D209" s="66"/>
      <c r="E209" s="66"/>
      <c r="F209" s="66"/>
      <c r="G209" s="66"/>
      <c r="H209" s="66"/>
      <c r="I209" s="66"/>
    </row>
    <row r="210" spans="1:9" x14ac:dyDescent="0.4">
      <c r="A210" s="41"/>
      <c r="B210" s="41"/>
      <c r="C210" s="41"/>
      <c r="D210" s="41"/>
      <c r="E210" s="41"/>
      <c r="F210" s="41"/>
      <c r="G210" s="41"/>
    </row>
    <row r="211" spans="1:9" x14ac:dyDescent="0.4">
      <c r="A211" s="41"/>
      <c r="B211" s="41"/>
      <c r="C211" s="41"/>
      <c r="D211" s="41"/>
      <c r="E211" s="41"/>
      <c r="F211" s="41"/>
      <c r="G211" s="41"/>
    </row>
  </sheetData>
  <sheetProtection algorithmName="SHA-512" hashValue="nllnBzt72TpzKqq90KlRZAHU8mWGDm86u63UsKdyunfdlFMnspRkqZigxehTWX9/tE/VEbwNxsD95wwHDjIvCw==" saltValue="c5E+fMiYcS2Y0EbMZMVZIA==" spinCount="100000" sheet="1" objects="1" scenarios="1" selectLockedCells="1"/>
  <mergeCells count="39">
    <mergeCell ref="A208:N208"/>
    <mergeCell ref="A143:B143"/>
    <mergeCell ref="A144:B144"/>
    <mergeCell ref="A204:B204"/>
    <mergeCell ref="A205:B205"/>
    <mergeCell ref="A206:B206"/>
    <mergeCell ref="A146:N146"/>
    <mergeCell ref="A149:N149"/>
    <mergeCell ref="A171:B171"/>
    <mergeCell ref="A172:B172"/>
    <mergeCell ref="A173:B173"/>
    <mergeCell ref="A175:N175"/>
    <mergeCell ref="A113:B113"/>
    <mergeCell ref="A88:N88"/>
    <mergeCell ref="A91:N91"/>
    <mergeCell ref="A201:B201"/>
    <mergeCell ref="A202:B202"/>
    <mergeCell ref="A120:N120"/>
    <mergeCell ref="A142:B142"/>
    <mergeCell ref="A178:N178"/>
    <mergeCell ref="A200:B200"/>
    <mergeCell ref="A114:B114"/>
    <mergeCell ref="A115:B115"/>
    <mergeCell ref="A117:N117"/>
    <mergeCell ref="A1:N1"/>
    <mergeCell ref="A59:N59"/>
    <mergeCell ref="A84:B84"/>
    <mergeCell ref="A85:B85"/>
    <mergeCell ref="A86:B86"/>
    <mergeCell ref="A4:N4"/>
    <mergeCell ref="A26:B26"/>
    <mergeCell ref="A27:B27"/>
    <mergeCell ref="A28:B28"/>
    <mergeCell ref="A30:N30"/>
    <mergeCell ref="A33:N33"/>
    <mergeCell ref="A55:B55"/>
    <mergeCell ref="A56:B56"/>
    <mergeCell ref="A57:B57"/>
    <mergeCell ref="A62:N62"/>
  </mergeCells>
  <dataValidations count="1">
    <dataValidation type="list" allowBlank="1" showInputMessage="1" showErrorMessage="1" sqref="E6:E25 E35:E54 E64:E83 E93:E112 E122:E141 E151:E170 E180:E199" xr:uid="{00000000-0002-0000-0300-000000000000}">
      <formula1>$V$7:$V$8</formula1>
    </dataValidation>
  </dataValidations>
  <printOptions horizontalCentered="1" verticalCentered="1"/>
  <pageMargins left="0.5" right="0.5" top="0.5" bottom="0.5" header="0.3" footer="0.3"/>
  <pageSetup scale="84" orientation="landscape" r:id="rId1"/>
  <rowBreaks count="6" manualBreakCount="6">
    <brk id="29" max="16383" man="1"/>
    <brk id="58" max="16383" man="1"/>
    <brk id="87" max="16383" man="1"/>
    <brk id="116" max="16383" man="1"/>
    <brk id="145" max="16383" man="1"/>
    <brk id="17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65"/>
  <sheetViews>
    <sheetView showZeros="0" zoomScale="90" zoomScaleNormal="90" workbookViewId="0">
      <selection activeCell="B18" sqref="B18"/>
    </sheetView>
  </sheetViews>
  <sheetFormatPr defaultRowHeight="14.6" x14ac:dyDescent="0.4"/>
  <cols>
    <col min="1" max="1" width="25.69140625" customWidth="1"/>
    <col min="2" max="2" width="5.69140625" customWidth="1"/>
    <col min="3" max="3" width="12.69140625" customWidth="1"/>
    <col min="4" max="6" width="7.69140625" customWidth="1"/>
    <col min="7" max="16" width="6.3046875" customWidth="1"/>
    <col min="17" max="25" width="5.69140625" customWidth="1"/>
  </cols>
  <sheetData>
    <row r="1" spans="1:26" ht="24" customHeight="1" x14ac:dyDescent="0.4">
      <c r="A1" s="364" t="s">
        <v>70</v>
      </c>
      <c r="B1" s="365"/>
      <c r="C1" s="365"/>
      <c r="D1" s="365"/>
      <c r="E1" s="365"/>
      <c r="F1" s="365"/>
      <c r="G1" s="365"/>
      <c r="H1" s="365"/>
      <c r="I1" s="365"/>
      <c r="J1" s="365"/>
      <c r="K1" s="365"/>
      <c r="L1" s="365"/>
      <c r="M1" s="365"/>
      <c r="N1" s="365"/>
      <c r="O1" s="365"/>
      <c r="P1" s="365"/>
      <c r="Q1" s="365"/>
      <c r="R1" s="365"/>
      <c r="S1" s="365"/>
      <c r="T1" s="365"/>
      <c r="U1" s="365"/>
      <c r="V1" s="365"/>
      <c r="W1" s="365"/>
      <c r="X1" s="365"/>
      <c r="Y1" s="365"/>
      <c r="Z1" s="366"/>
    </row>
    <row r="2" spans="1:26" s="53" customFormat="1" ht="15" customHeight="1" x14ac:dyDescent="0.4">
      <c r="A2" s="123"/>
      <c r="B2" s="124"/>
      <c r="C2" s="124"/>
      <c r="D2" s="124"/>
      <c r="E2" s="124"/>
      <c r="F2" s="124"/>
      <c r="G2" s="124"/>
      <c r="H2" s="124"/>
      <c r="I2" s="124"/>
      <c r="J2" s="124"/>
      <c r="K2" s="124"/>
      <c r="L2" s="124"/>
      <c r="M2" s="124"/>
      <c r="N2" s="125"/>
      <c r="O2" s="125"/>
      <c r="P2" s="125"/>
      <c r="Q2" s="126"/>
      <c r="R2" s="126"/>
      <c r="S2" s="126"/>
      <c r="T2" s="126"/>
      <c r="U2" s="126"/>
      <c r="V2" s="126"/>
      <c r="W2" s="126"/>
      <c r="X2" s="126"/>
      <c r="Y2" s="126"/>
      <c r="Z2" s="127"/>
    </row>
    <row r="3" spans="1:26" ht="15" customHeight="1" x14ac:dyDescent="0.4">
      <c r="A3" s="143" t="s">
        <v>60</v>
      </c>
      <c r="B3" s="129" t="s">
        <v>5</v>
      </c>
      <c r="C3" s="130"/>
      <c r="D3" s="124"/>
      <c r="E3" s="130"/>
      <c r="F3" s="130"/>
      <c r="G3" s="131"/>
      <c r="H3" s="131"/>
      <c r="I3" s="131"/>
      <c r="J3" s="131"/>
      <c r="K3" s="124"/>
      <c r="L3" s="124"/>
      <c r="M3" s="124"/>
      <c r="N3" s="125"/>
      <c r="O3" s="125"/>
      <c r="P3" s="125"/>
      <c r="Q3" s="131"/>
      <c r="R3" s="131"/>
      <c r="S3" s="131"/>
      <c r="T3" s="131"/>
      <c r="U3" s="131"/>
      <c r="V3" s="131"/>
      <c r="W3" s="131"/>
      <c r="X3" s="131"/>
      <c r="Y3" s="131"/>
      <c r="Z3" s="132"/>
    </row>
    <row r="4" spans="1:26" ht="15" customHeight="1" x14ac:dyDescent="0.4">
      <c r="A4" s="143"/>
      <c r="B4" s="130"/>
      <c r="C4" s="130"/>
      <c r="D4" s="130"/>
      <c r="E4" s="130"/>
      <c r="F4" s="130"/>
      <c r="G4" s="130"/>
      <c r="H4" s="129"/>
      <c r="I4" s="130"/>
      <c r="J4" s="124"/>
      <c r="K4" s="124"/>
      <c r="L4" s="124"/>
      <c r="M4" s="124"/>
      <c r="N4" s="125"/>
      <c r="O4" s="125"/>
      <c r="P4" s="125"/>
      <c r="Q4" s="131"/>
      <c r="R4" s="131"/>
      <c r="S4" s="131"/>
      <c r="T4" s="131"/>
      <c r="U4" s="131"/>
      <c r="V4" s="131"/>
      <c r="W4" s="131"/>
      <c r="X4" s="131"/>
      <c r="Y4" s="131"/>
      <c r="Z4" s="132"/>
    </row>
    <row r="5" spans="1:26" ht="15" customHeight="1" thickBot="1" x14ac:dyDescent="0.45">
      <c r="A5" s="143" t="s">
        <v>56</v>
      </c>
      <c r="B5" s="130"/>
      <c r="C5" s="130"/>
      <c r="D5" s="130"/>
      <c r="E5" s="130"/>
      <c r="F5" s="130"/>
      <c r="G5" s="130"/>
      <c r="H5" s="129"/>
      <c r="I5" s="130"/>
      <c r="J5" s="124"/>
      <c r="K5" s="124"/>
      <c r="L5" s="124"/>
      <c r="M5" s="124"/>
      <c r="N5" s="125"/>
      <c r="O5" s="125"/>
      <c r="P5" s="125"/>
      <c r="Q5" s="131"/>
      <c r="R5" s="131"/>
      <c r="S5" s="131"/>
      <c r="T5" s="131"/>
      <c r="U5" s="131"/>
      <c r="V5" s="131"/>
      <c r="W5" s="131"/>
      <c r="X5" s="131"/>
      <c r="Y5" s="131"/>
      <c r="Z5" s="132"/>
    </row>
    <row r="6" spans="1:26" ht="15" customHeight="1" thickBot="1" x14ac:dyDescent="0.45">
      <c r="A6" s="143"/>
      <c r="B6" s="130"/>
      <c r="C6" s="130"/>
      <c r="D6" s="130"/>
      <c r="E6" s="367" t="s">
        <v>51</v>
      </c>
      <c r="F6" s="368"/>
      <c r="G6" s="368"/>
      <c r="H6" s="368"/>
      <c r="I6" s="368"/>
      <c r="J6" s="368"/>
      <c r="K6" s="368"/>
      <c r="L6" s="368"/>
      <c r="M6" s="369"/>
      <c r="N6" s="124"/>
      <c r="O6" s="124"/>
      <c r="P6" s="370" t="s">
        <v>53</v>
      </c>
      <c r="Q6" s="371"/>
      <c r="R6" s="371"/>
      <c r="S6" s="371"/>
      <c r="T6" s="371"/>
      <c r="U6" s="371"/>
      <c r="V6" s="371"/>
      <c r="W6" s="371"/>
      <c r="X6" s="372"/>
      <c r="Y6" s="131"/>
      <c r="Z6" s="132"/>
    </row>
    <row r="7" spans="1:26" ht="15" customHeight="1" x14ac:dyDescent="0.45">
      <c r="A7" s="144" t="s">
        <v>57</v>
      </c>
      <c r="B7" s="133"/>
      <c r="C7" s="133"/>
      <c r="D7" s="134"/>
      <c r="E7" s="348"/>
      <c r="F7" s="349"/>
      <c r="G7" s="349"/>
      <c r="H7" s="352" t="s">
        <v>50</v>
      </c>
      <c r="I7" s="352"/>
      <c r="J7" s="354" t="s">
        <v>25</v>
      </c>
      <c r="K7" s="354"/>
      <c r="L7" s="354" t="s">
        <v>26</v>
      </c>
      <c r="M7" s="356"/>
      <c r="N7" s="135"/>
      <c r="O7" s="136"/>
      <c r="P7" s="358"/>
      <c r="Q7" s="359"/>
      <c r="R7" s="360"/>
      <c r="S7" s="343" t="s">
        <v>52</v>
      </c>
      <c r="T7" s="343"/>
      <c r="U7" s="343" t="s">
        <v>25</v>
      </c>
      <c r="V7" s="343"/>
      <c r="W7" s="343" t="s">
        <v>26</v>
      </c>
      <c r="X7" s="345"/>
      <c r="Y7" s="131"/>
      <c r="Z7" s="132"/>
    </row>
    <row r="8" spans="1:26" ht="15" customHeight="1" x14ac:dyDescent="0.45">
      <c r="A8" s="144" t="s">
        <v>58</v>
      </c>
      <c r="B8" s="133"/>
      <c r="C8" s="133"/>
      <c r="D8" s="134"/>
      <c r="E8" s="350"/>
      <c r="F8" s="351"/>
      <c r="G8" s="351"/>
      <c r="H8" s="353"/>
      <c r="I8" s="353"/>
      <c r="J8" s="355"/>
      <c r="K8" s="355"/>
      <c r="L8" s="355"/>
      <c r="M8" s="357"/>
      <c r="N8" s="137"/>
      <c r="O8" s="137"/>
      <c r="P8" s="361"/>
      <c r="Q8" s="362"/>
      <c r="R8" s="363"/>
      <c r="S8" s="344"/>
      <c r="T8" s="344"/>
      <c r="U8" s="344"/>
      <c r="V8" s="344"/>
      <c r="W8" s="344"/>
      <c r="X8" s="346"/>
      <c r="Y8" s="131"/>
      <c r="Z8" s="132"/>
    </row>
    <row r="9" spans="1:26" ht="15" customHeight="1" x14ac:dyDescent="0.4">
      <c r="A9" s="128"/>
      <c r="B9" s="130"/>
      <c r="C9" s="130"/>
      <c r="D9" s="130"/>
      <c r="E9" s="330" t="s">
        <v>47</v>
      </c>
      <c r="F9" s="331"/>
      <c r="G9" s="331"/>
      <c r="H9" s="347" t="s">
        <v>67</v>
      </c>
      <c r="I9" s="347"/>
      <c r="J9" s="334"/>
      <c r="K9" s="334"/>
      <c r="L9" s="335"/>
      <c r="M9" s="336"/>
      <c r="N9" s="137"/>
      <c r="O9" s="137"/>
      <c r="P9" s="337" t="s">
        <v>47</v>
      </c>
      <c r="Q9" s="338"/>
      <c r="R9" s="338"/>
      <c r="S9" s="347" t="s">
        <v>67</v>
      </c>
      <c r="T9" s="347"/>
      <c r="U9" s="317"/>
      <c r="V9" s="318"/>
      <c r="W9" s="317"/>
      <c r="X9" s="319"/>
      <c r="Y9" s="131"/>
      <c r="Z9" s="132"/>
    </row>
    <row r="10" spans="1:26" ht="15" customHeight="1" x14ac:dyDescent="0.4">
      <c r="A10" s="138"/>
      <c r="B10" s="131"/>
      <c r="C10" s="131"/>
      <c r="D10" s="131"/>
      <c r="E10" s="330" t="s">
        <v>48</v>
      </c>
      <c r="F10" s="331"/>
      <c r="G10" s="331"/>
      <c r="H10" s="332"/>
      <c r="I10" s="332"/>
      <c r="J10" s="334"/>
      <c r="K10" s="334"/>
      <c r="L10" s="335"/>
      <c r="M10" s="336"/>
      <c r="N10" s="137"/>
      <c r="O10" s="137"/>
      <c r="P10" s="337" t="s">
        <v>48</v>
      </c>
      <c r="Q10" s="338"/>
      <c r="R10" s="338"/>
      <c r="S10" s="339"/>
      <c r="T10" s="340"/>
      <c r="U10" s="317"/>
      <c r="V10" s="318"/>
      <c r="W10" s="317"/>
      <c r="X10" s="319"/>
      <c r="Y10" s="131"/>
      <c r="Z10" s="132"/>
    </row>
    <row r="11" spans="1:26" ht="15" customHeight="1" thickBot="1" x14ac:dyDescent="0.45">
      <c r="A11" s="138"/>
      <c r="B11" s="131"/>
      <c r="C11" s="131"/>
      <c r="D11" s="131"/>
      <c r="E11" s="320" t="s">
        <v>49</v>
      </c>
      <c r="F11" s="321"/>
      <c r="G11" s="321"/>
      <c r="H11" s="333"/>
      <c r="I11" s="333"/>
      <c r="J11" s="322"/>
      <c r="K11" s="322"/>
      <c r="L11" s="323"/>
      <c r="M11" s="324"/>
      <c r="N11" s="137"/>
      <c r="O11" s="137"/>
      <c r="P11" s="325" t="s">
        <v>49</v>
      </c>
      <c r="Q11" s="326"/>
      <c r="R11" s="326"/>
      <c r="S11" s="341"/>
      <c r="T11" s="342"/>
      <c r="U11" s="327"/>
      <c r="V11" s="328"/>
      <c r="W11" s="327"/>
      <c r="X11" s="329"/>
      <c r="Y11" s="131"/>
      <c r="Z11" s="132"/>
    </row>
    <row r="12" spans="1:26" ht="15" customHeight="1" thickBot="1" x14ac:dyDescent="0.45">
      <c r="A12" s="139"/>
      <c r="B12" s="140"/>
      <c r="C12" s="140"/>
      <c r="D12" s="140"/>
      <c r="E12" s="140"/>
      <c r="F12" s="140"/>
      <c r="G12" s="140"/>
      <c r="H12" s="140"/>
      <c r="I12" s="140"/>
      <c r="J12" s="140"/>
      <c r="K12" s="140"/>
      <c r="L12" s="141"/>
      <c r="M12" s="141"/>
      <c r="N12" s="142"/>
      <c r="O12" s="142"/>
      <c r="P12" s="142"/>
      <c r="Q12" s="131"/>
      <c r="R12" s="131"/>
      <c r="S12" s="131"/>
      <c r="T12" s="131"/>
      <c r="U12" s="131"/>
      <c r="V12" s="131"/>
      <c r="W12" s="131"/>
      <c r="X12" s="131"/>
      <c r="Y12" s="131"/>
      <c r="Z12" s="132"/>
    </row>
    <row r="13" spans="1:26" ht="15" customHeight="1" x14ac:dyDescent="0.4">
      <c r="A13" s="302" t="s">
        <v>65</v>
      </c>
      <c r="B13" s="304" t="s">
        <v>31</v>
      </c>
      <c r="C13" s="306" t="s">
        <v>41</v>
      </c>
      <c r="D13" s="308" t="s">
        <v>39</v>
      </c>
      <c r="E13" s="297"/>
      <c r="F13" s="309"/>
      <c r="G13" s="310" t="s">
        <v>42</v>
      </c>
      <c r="H13" s="311"/>
      <c r="I13" s="311"/>
      <c r="J13" s="311"/>
      <c r="K13" s="311"/>
      <c r="L13" s="311"/>
      <c r="M13" s="311"/>
      <c r="N13" s="311"/>
      <c r="O13" s="311"/>
      <c r="P13" s="312"/>
      <c r="Q13" s="313" t="s">
        <v>32</v>
      </c>
      <c r="R13" s="291"/>
      <c r="S13" s="314"/>
      <c r="T13" s="290" t="s">
        <v>33</v>
      </c>
      <c r="U13" s="291"/>
      <c r="V13" s="292"/>
      <c r="W13" s="296" t="s">
        <v>34</v>
      </c>
      <c r="X13" s="297"/>
      <c r="Y13" s="297"/>
      <c r="Z13" s="298"/>
    </row>
    <row r="14" spans="1:26" ht="75" customHeight="1" x14ac:dyDescent="0.4">
      <c r="A14" s="303"/>
      <c r="B14" s="305"/>
      <c r="C14" s="307"/>
      <c r="D14" s="83" t="s">
        <v>35</v>
      </c>
      <c r="E14" s="84" t="s">
        <v>36</v>
      </c>
      <c r="F14" s="87" t="s">
        <v>37</v>
      </c>
      <c r="G14" s="79" t="s">
        <v>0</v>
      </c>
      <c r="H14" s="72" t="s">
        <v>72</v>
      </c>
      <c r="I14" s="72" t="s">
        <v>1</v>
      </c>
      <c r="J14" s="73" t="s">
        <v>43</v>
      </c>
      <c r="K14" s="73" t="s">
        <v>44</v>
      </c>
      <c r="L14" s="73" t="s">
        <v>2</v>
      </c>
      <c r="M14" s="73" t="s">
        <v>3</v>
      </c>
      <c r="N14" s="73" t="s">
        <v>4</v>
      </c>
      <c r="O14" s="73" t="s">
        <v>45</v>
      </c>
      <c r="P14" s="80" t="s">
        <v>46</v>
      </c>
      <c r="Q14" s="315"/>
      <c r="R14" s="294"/>
      <c r="S14" s="316"/>
      <c r="T14" s="293"/>
      <c r="U14" s="294"/>
      <c r="V14" s="295"/>
      <c r="W14" s="299"/>
      <c r="X14" s="300"/>
      <c r="Y14" s="300"/>
      <c r="Z14" s="301"/>
    </row>
    <row r="15" spans="1:26" ht="24" customHeight="1" x14ac:dyDescent="0.4">
      <c r="A15" s="81">
        <f>'Weekly Menus'!A7</f>
        <v>0</v>
      </c>
      <c r="B15" s="109"/>
      <c r="C15" s="119">
        <f>'K-8 (combined)'!B6</f>
        <v>0</v>
      </c>
      <c r="D15" s="111"/>
      <c r="E15" s="112"/>
      <c r="F15" s="113"/>
      <c r="G15" s="92">
        <f>'K-8 (combined)'!C6</f>
        <v>0</v>
      </c>
      <c r="H15" s="90">
        <f>'K-8 (combined)'!D6</f>
        <v>0</v>
      </c>
      <c r="I15" s="90">
        <f>'K-8 (combined)'!F6</f>
        <v>0</v>
      </c>
      <c r="J15" s="90">
        <f>'K-8 (combined)'!H6</f>
        <v>0</v>
      </c>
      <c r="K15" s="90">
        <f>'K-8 (combined)'!I6</f>
        <v>0</v>
      </c>
      <c r="L15" s="90">
        <f>'K-8 (combined)'!J6</f>
        <v>0</v>
      </c>
      <c r="M15" s="90">
        <f>'K-8 (combined)'!K6</f>
        <v>0</v>
      </c>
      <c r="N15" s="90">
        <f>'K-8 (combined)'!L6</f>
        <v>0</v>
      </c>
      <c r="O15" s="90">
        <f>'K-8 (combined)'!M6</f>
        <v>0</v>
      </c>
      <c r="P15" s="93">
        <f>SUM(J15:O15)</f>
        <v>0</v>
      </c>
      <c r="Q15" s="277"/>
      <c r="R15" s="277"/>
      <c r="S15" s="278"/>
      <c r="T15" s="279"/>
      <c r="U15" s="277"/>
      <c r="V15" s="278"/>
      <c r="W15" s="287"/>
      <c r="X15" s="288"/>
      <c r="Y15" s="288"/>
      <c r="Z15" s="289"/>
    </row>
    <row r="16" spans="1:26" ht="24" customHeight="1" x14ac:dyDescent="0.4">
      <c r="A16" s="81">
        <f>'Weekly Menus'!A8</f>
        <v>0</v>
      </c>
      <c r="B16" s="109"/>
      <c r="C16" s="119">
        <f>'K-8 (combined)'!B7</f>
        <v>0</v>
      </c>
      <c r="D16" s="111"/>
      <c r="E16" s="112"/>
      <c r="F16" s="113"/>
      <c r="G16" s="92">
        <f>'K-8 (combined)'!C7</f>
        <v>0</v>
      </c>
      <c r="H16" s="90">
        <f>'K-8 (combined)'!D7</f>
        <v>0</v>
      </c>
      <c r="I16" s="90">
        <f>'K-8 (combined)'!F7</f>
        <v>0</v>
      </c>
      <c r="J16" s="90">
        <f>'K-8 (combined)'!H7</f>
        <v>0</v>
      </c>
      <c r="K16" s="90">
        <f>'K-8 (combined)'!I7</f>
        <v>0</v>
      </c>
      <c r="L16" s="90">
        <f>'K-8 (combined)'!J7</f>
        <v>0</v>
      </c>
      <c r="M16" s="90">
        <f>'K-8 (combined)'!K7</f>
        <v>0</v>
      </c>
      <c r="N16" s="90">
        <f>'K-8 (combined)'!L7</f>
        <v>0</v>
      </c>
      <c r="O16" s="90">
        <f>'K-8 (combined)'!M7</f>
        <v>0</v>
      </c>
      <c r="P16" s="93">
        <f t="shared" ref="P16:P34" si="0">SUM(J16:O16)</f>
        <v>0</v>
      </c>
      <c r="Q16" s="277"/>
      <c r="R16" s="277"/>
      <c r="S16" s="278"/>
      <c r="T16" s="279"/>
      <c r="U16" s="277"/>
      <c r="V16" s="278"/>
      <c r="W16" s="287"/>
      <c r="X16" s="288"/>
      <c r="Y16" s="288"/>
      <c r="Z16" s="289"/>
    </row>
    <row r="17" spans="1:26" ht="24" customHeight="1" x14ac:dyDescent="0.4">
      <c r="A17" s="81">
        <f>'Weekly Menus'!A9</f>
        <v>0</v>
      </c>
      <c r="B17" s="109"/>
      <c r="C17" s="119">
        <f>'K-8 (combined)'!B8</f>
        <v>0</v>
      </c>
      <c r="D17" s="111"/>
      <c r="E17" s="112"/>
      <c r="F17" s="113"/>
      <c r="G17" s="92">
        <f>'K-8 (combined)'!C8</f>
        <v>0</v>
      </c>
      <c r="H17" s="90">
        <f>'K-8 (combined)'!D8</f>
        <v>0</v>
      </c>
      <c r="I17" s="90">
        <f>'K-8 (combined)'!F8</f>
        <v>0</v>
      </c>
      <c r="J17" s="90">
        <f>'K-8 (combined)'!H8</f>
        <v>0</v>
      </c>
      <c r="K17" s="90">
        <f>'K-8 (combined)'!I8</f>
        <v>0</v>
      </c>
      <c r="L17" s="90">
        <f>'K-8 (combined)'!J8</f>
        <v>0</v>
      </c>
      <c r="M17" s="90">
        <f>'K-8 (combined)'!K8</f>
        <v>0</v>
      </c>
      <c r="N17" s="90">
        <f>'K-8 (combined)'!L8</f>
        <v>0</v>
      </c>
      <c r="O17" s="90">
        <f>'K-8 (combined)'!M8</f>
        <v>0</v>
      </c>
      <c r="P17" s="93">
        <f t="shared" si="0"/>
        <v>0</v>
      </c>
      <c r="Q17" s="277"/>
      <c r="R17" s="277"/>
      <c r="S17" s="278"/>
      <c r="T17" s="279"/>
      <c r="U17" s="277"/>
      <c r="V17" s="278"/>
      <c r="W17" s="287"/>
      <c r="X17" s="288"/>
      <c r="Y17" s="288"/>
      <c r="Z17" s="289"/>
    </row>
    <row r="18" spans="1:26" ht="24" customHeight="1" x14ac:dyDescent="0.4">
      <c r="A18" s="81">
        <f>'Weekly Menus'!A10</f>
        <v>0</v>
      </c>
      <c r="B18" s="109"/>
      <c r="C18" s="119">
        <f>'K-8 (combined)'!B9</f>
        <v>0</v>
      </c>
      <c r="D18" s="111"/>
      <c r="E18" s="112"/>
      <c r="F18" s="113"/>
      <c r="G18" s="92">
        <f>'K-8 (combined)'!C9</f>
        <v>0</v>
      </c>
      <c r="H18" s="90">
        <f>'K-8 (combined)'!D9</f>
        <v>0</v>
      </c>
      <c r="I18" s="90">
        <f>'K-8 (combined)'!F9</f>
        <v>0</v>
      </c>
      <c r="J18" s="90">
        <f>'K-8 (combined)'!H9</f>
        <v>0</v>
      </c>
      <c r="K18" s="90">
        <f>'K-8 (combined)'!I9</f>
        <v>0</v>
      </c>
      <c r="L18" s="90">
        <f>'K-8 (combined)'!J9</f>
        <v>0</v>
      </c>
      <c r="M18" s="90">
        <f>'K-8 (combined)'!K9</f>
        <v>0</v>
      </c>
      <c r="N18" s="90">
        <f>'K-8 (combined)'!L9</f>
        <v>0</v>
      </c>
      <c r="O18" s="90">
        <f>'K-8 (combined)'!M9</f>
        <v>0</v>
      </c>
      <c r="P18" s="93">
        <f t="shared" si="0"/>
        <v>0</v>
      </c>
      <c r="Q18" s="277"/>
      <c r="R18" s="277"/>
      <c r="S18" s="278"/>
      <c r="T18" s="279"/>
      <c r="U18" s="277"/>
      <c r="V18" s="278"/>
      <c r="W18" s="287"/>
      <c r="X18" s="288"/>
      <c r="Y18" s="288"/>
      <c r="Z18" s="289"/>
    </row>
    <row r="19" spans="1:26" ht="24" customHeight="1" x14ac:dyDescent="0.4">
      <c r="A19" s="81">
        <f>'Weekly Menus'!A11</f>
        <v>0</v>
      </c>
      <c r="B19" s="109"/>
      <c r="C19" s="119">
        <f>'K-8 (combined)'!B10</f>
        <v>0</v>
      </c>
      <c r="D19" s="111"/>
      <c r="E19" s="112"/>
      <c r="F19" s="113"/>
      <c r="G19" s="92">
        <f>'K-8 (combined)'!C10</f>
        <v>0</v>
      </c>
      <c r="H19" s="90">
        <f>'K-8 (combined)'!D10</f>
        <v>0</v>
      </c>
      <c r="I19" s="90">
        <f>'K-8 (combined)'!F10</f>
        <v>0</v>
      </c>
      <c r="J19" s="90">
        <f>'K-8 (combined)'!H10</f>
        <v>0</v>
      </c>
      <c r="K19" s="90">
        <f>'K-8 (combined)'!I10</f>
        <v>0</v>
      </c>
      <c r="L19" s="90">
        <f>'K-8 (combined)'!J10</f>
        <v>0</v>
      </c>
      <c r="M19" s="90">
        <f>'K-8 (combined)'!K10</f>
        <v>0</v>
      </c>
      <c r="N19" s="90">
        <f>'K-8 (combined)'!L10</f>
        <v>0</v>
      </c>
      <c r="O19" s="90">
        <f>'K-8 (combined)'!M10</f>
        <v>0</v>
      </c>
      <c r="P19" s="93">
        <f t="shared" si="0"/>
        <v>0</v>
      </c>
      <c r="Q19" s="277"/>
      <c r="R19" s="277"/>
      <c r="S19" s="278"/>
      <c r="T19" s="279"/>
      <c r="U19" s="277"/>
      <c r="V19" s="278"/>
      <c r="W19" s="287"/>
      <c r="X19" s="288"/>
      <c r="Y19" s="288"/>
      <c r="Z19" s="289"/>
    </row>
    <row r="20" spans="1:26" ht="24" customHeight="1" x14ac:dyDescent="0.4">
      <c r="A20" s="81">
        <f>'Weekly Menus'!A12</f>
        <v>0</v>
      </c>
      <c r="B20" s="109"/>
      <c r="C20" s="119">
        <f>'K-8 (combined)'!B11</f>
        <v>0</v>
      </c>
      <c r="D20" s="111"/>
      <c r="E20" s="112"/>
      <c r="F20" s="113"/>
      <c r="G20" s="92">
        <f>'K-8 (combined)'!C11</f>
        <v>0</v>
      </c>
      <c r="H20" s="90">
        <f>'K-8 (combined)'!D11</f>
        <v>0</v>
      </c>
      <c r="I20" s="90">
        <f>'K-8 (combined)'!F11</f>
        <v>0</v>
      </c>
      <c r="J20" s="90">
        <f>'K-8 (combined)'!H11</f>
        <v>0</v>
      </c>
      <c r="K20" s="90">
        <f>'K-8 (combined)'!I11</f>
        <v>0</v>
      </c>
      <c r="L20" s="90">
        <f>'K-8 (combined)'!J11</f>
        <v>0</v>
      </c>
      <c r="M20" s="90">
        <f>'K-8 (combined)'!K11</f>
        <v>0</v>
      </c>
      <c r="N20" s="90">
        <f>'K-8 (combined)'!L11</f>
        <v>0</v>
      </c>
      <c r="O20" s="90">
        <f>'K-8 (combined)'!M11</f>
        <v>0</v>
      </c>
      <c r="P20" s="93">
        <f t="shared" si="0"/>
        <v>0</v>
      </c>
      <c r="Q20" s="277"/>
      <c r="R20" s="277"/>
      <c r="S20" s="278"/>
      <c r="T20" s="279"/>
      <c r="U20" s="277"/>
      <c r="V20" s="278"/>
      <c r="W20" s="287"/>
      <c r="X20" s="288"/>
      <c r="Y20" s="288"/>
      <c r="Z20" s="289"/>
    </row>
    <row r="21" spans="1:26" ht="24" customHeight="1" x14ac:dyDescent="0.4">
      <c r="A21" s="81">
        <f>'Weekly Menus'!A13</f>
        <v>0</v>
      </c>
      <c r="B21" s="109"/>
      <c r="C21" s="119">
        <f>'K-8 (combined)'!B12</f>
        <v>0</v>
      </c>
      <c r="D21" s="111"/>
      <c r="E21" s="112"/>
      <c r="F21" s="113"/>
      <c r="G21" s="92">
        <f>'K-8 (combined)'!C12</f>
        <v>0</v>
      </c>
      <c r="H21" s="90">
        <f>'K-8 (combined)'!D12</f>
        <v>0</v>
      </c>
      <c r="I21" s="90">
        <f>'K-8 (combined)'!F12</f>
        <v>0</v>
      </c>
      <c r="J21" s="90">
        <f>'K-8 (combined)'!H12</f>
        <v>0</v>
      </c>
      <c r="K21" s="90">
        <f>'K-8 (combined)'!I12</f>
        <v>0</v>
      </c>
      <c r="L21" s="90">
        <f>'K-8 (combined)'!J12</f>
        <v>0</v>
      </c>
      <c r="M21" s="90">
        <f>'K-8 (combined)'!K12</f>
        <v>0</v>
      </c>
      <c r="N21" s="90">
        <f>'K-8 (combined)'!L12</f>
        <v>0</v>
      </c>
      <c r="O21" s="90">
        <f>'K-8 (combined)'!M12</f>
        <v>0</v>
      </c>
      <c r="P21" s="93">
        <f t="shared" si="0"/>
        <v>0</v>
      </c>
      <c r="Q21" s="277"/>
      <c r="R21" s="277"/>
      <c r="S21" s="278"/>
      <c r="T21" s="279"/>
      <c r="U21" s="277"/>
      <c r="V21" s="278"/>
      <c r="W21" s="287"/>
      <c r="X21" s="288"/>
      <c r="Y21" s="288"/>
      <c r="Z21" s="289"/>
    </row>
    <row r="22" spans="1:26" ht="24" customHeight="1" x14ac:dyDescent="0.4">
      <c r="A22" s="81">
        <f>'Weekly Menus'!A14</f>
        <v>0</v>
      </c>
      <c r="B22" s="109"/>
      <c r="C22" s="119">
        <f>'K-8 (combined)'!B13</f>
        <v>0</v>
      </c>
      <c r="D22" s="111"/>
      <c r="E22" s="112"/>
      <c r="F22" s="113"/>
      <c r="G22" s="92">
        <f>'K-8 (combined)'!C13</f>
        <v>0</v>
      </c>
      <c r="H22" s="90">
        <f>'K-8 (combined)'!D13</f>
        <v>0</v>
      </c>
      <c r="I22" s="90">
        <f>'K-8 (combined)'!F13</f>
        <v>0</v>
      </c>
      <c r="J22" s="90">
        <f>'K-8 (combined)'!H13</f>
        <v>0</v>
      </c>
      <c r="K22" s="90">
        <f>'K-8 (combined)'!I13</f>
        <v>0</v>
      </c>
      <c r="L22" s="90">
        <f>'K-8 (combined)'!J13</f>
        <v>0</v>
      </c>
      <c r="M22" s="90">
        <f>'K-8 (combined)'!K13</f>
        <v>0</v>
      </c>
      <c r="N22" s="90">
        <f>'K-8 (combined)'!L13</f>
        <v>0</v>
      </c>
      <c r="O22" s="90">
        <f>'K-8 (combined)'!M13</f>
        <v>0</v>
      </c>
      <c r="P22" s="93">
        <f t="shared" si="0"/>
        <v>0</v>
      </c>
      <c r="Q22" s="277"/>
      <c r="R22" s="277"/>
      <c r="S22" s="278"/>
      <c r="T22" s="279"/>
      <c r="U22" s="277"/>
      <c r="V22" s="278"/>
      <c r="W22" s="287"/>
      <c r="X22" s="288"/>
      <c r="Y22" s="288"/>
      <c r="Z22" s="289"/>
    </row>
    <row r="23" spans="1:26" ht="24" customHeight="1" x14ac:dyDescent="0.4">
      <c r="A23" s="81">
        <f>'Weekly Menus'!A15</f>
        <v>0</v>
      </c>
      <c r="B23" s="109"/>
      <c r="C23" s="119">
        <f>'K-8 (combined)'!B14</f>
        <v>0</v>
      </c>
      <c r="D23" s="111"/>
      <c r="E23" s="112"/>
      <c r="F23" s="113"/>
      <c r="G23" s="92">
        <f>'K-8 (combined)'!C14</f>
        <v>0</v>
      </c>
      <c r="H23" s="90">
        <f>'K-8 (combined)'!D14</f>
        <v>0</v>
      </c>
      <c r="I23" s="90">
        <f>'K-8 (combined)'!F14</f>
        <v>0</v>
      </c>
      <c r="J23" s="90">
        <f>'K-8 (combined)'!H14</f>
        <v>0</v>
      </c>
      <c r="K23" s="90">
        <f>'K-8 (combined)'!I14</f>
        <v>0</v>
      </c>
      <c r="L23" s="90">
        <f>'K-8 (combined)'!J14</f>
        <v>0</v>
      </c>
      <c r="M23" s="90">
        <f>'K-8 (combined)'!K14</f>
        <v>0</v>
      </c>
      <c r="N23" s="90">
        <f>'K-8 (combined)'!L14</f>
        <v>0</v>
      </c>
      <c r="O23" s="90">
        <f>'K-8 (combined)'!M14</f>
        <v>0</v>
      </c>
      <c r="P23" s="93">
        <f t="shared" si="0"/>
        <v>0</v>
      </c>
      <c r="Q23" s="277"/>
      <c r="R23" s="277"/>
      <c r="S23" s="278"/>
      <c r="T23" s="279"/>
      <c r="U23" s="277"/>
      <c r="V23" s="278"/>
      <c r="W23" s="287"/>
      <c r="X23" s="288"/>
      <c r="Y23" s="288"/>
      <c r="Z23" s="289"/>
    </row>
    <row r="24" spans="1:26" ht="24" customHeight="1" x14ac:dyDescent="0.4">
      <c r="A24" s="81">
        <f>'Weekly Menus'!A16</f>
        <v>0</v>
      </c>
      <c r="B24" s="109"/>
      <c r="C24" s="119">
        <f>'K-8 (combined)'!B15</f>
        <v>0</v>
      </c>
      <c r="D24" s="111"/>
      <c r="E24" s="112"/>
      <c r="F24" s="113"/>
      <c r="G24" s="92">
        <f>'K-8 (combined)'!C15</f>
        <v>0</v>
      </c>
      <c r="H24" s="90">
        <f>'K-8 (combined)'!D15</f>
        <v>0</v>
      </c>
      <c r="I24" s="90">
        <f>'K-8 (combined)'!F15</f>
        <v>0</v>
      </c>
      <c r="J24" s="90">
        <f>'K-8 (combined)'!H15</f>
        <v>0</v>
      </c>
      <c r="K24" s="90">
        <f>'K-8 (combined)'!I15</f>
        <v>0</v>
      </c>
      <c r="L24" s="90">
        <f>'K-8 (combined)'!J15</f>
        <v>0</v>
      </c>
      <c r="M24" s="90">
        <f>'K-8 (combined)'!K15</f>
        <v>0</v>
      </c>
      <c r="N24" s="90">
        <f>'K-8 (combined)'!L15</f>
        <v>0</v>
      </c>
      <c r="O24" s="90">
        <f>'K-8 (combined)'!M15</f>
        <v>0</v>
      </c>
      <c r="P24" s="93">
        <f t="shared" si="0"/>
        <v>0</v>
      </c>
      <c r="Q24" s="277"/>
      <c r="R24" s="277"/>
      <c r="S24" s="278"/>
      <c r="T24" s="279"/>
      <c r="U24" s="277"/>
      <c r="V24" s="278"/>
      <c r="W24" s="287"/>
      <c r="X24" s="288"/>
      <c r="Y24" s="288"/>
      <c r="Z24" s="289"/>
    </row>
    <row r="25" spans="1:26" ht="24" customHeight="1" x14ac:dyDescent="0.4">
      <c r="A25" s="81">
        <f>'Weekly Menus'!A17</f>
        <v>0</v>
      </c>
      <c r="B25" s="109"/>
      <c r="C25" s="119">
        <f>'K-8 (combined)'!B16</f>
        <v>0</v>
      </c>
      <c r="D25" s="111"/>
      <c r="E25" s="112"/>
      <c r="F25" s="113"/>
      <c r="G25" s="92">
        <f>'K-8 (combined)'!C16</f>
        <v>0</v>
      </c>
      <c r="H25" s="90">
        <f>'K-8 (combined)'!D16</f>
        <v>0</v>
      </c>
      <c r="I25" s="90">
        <f>'K-8 (combined)'!F16</f>
        <v>0</v>
      </c>
      <c r="J25" s="90">
        <f>'K-8 (combined)'!H16</f>
        <v>0</v>
      </c>
      <c r="K25" s="90">
        <f>'K-8 (combined)'!I16</f>
        <v>0</v>
      </c>
      <c r="L25" s="90">
        <f>'K-8 (combined)'!J16</f>
        <v>0</v>
      </c>
      <c r="M25" s="90">
        <f>'K-8 (combined)'!K16</f>
        <v>0</v>
      </c>
      <c r="N25" s="90">
        <f>'K-8 (combined)'!L16</f>
        <v>0</v>
      </c>
      <c r="O25" s="90">
        <f>'K-8 (combined)'!M16</f>
        <v>0</v>
      </c>
      <c r="P25" s="93">
        <f t="shared" si="0"/>
        <v>0</v>
      </c>
      <c r="Q25" s="277"/>
      <c r="R25" s="277"/>
      <c r="S25" s="278"/>
      <c r="T25" s="279"/>
      <c r="U25" s="277"/>
      <c r="V25" s="278"/>
      <c r="W25" s="280"/>
      <c r="X25" s="280"/>
      <c r="Y25" s="280"/>
      <c r="Z25" s="281"/>
    </row>
    <row r="26" spans="1:26" ht="24" customHeight="1" x14ac:dyDescent="0.4">
      <c r="A26" s="81">
        <f>'Weekly Menus'!A18</f>
        <v>0</v>
      </c>
      <c r="B26" s="109"/>
      <c r="C26" s="119">
        <f>'K-8 (combined)'!B17</f>
        <v>0</v>
      </c>
      <c r="D26" s="111"/>
      <c r="E26" s="112"/>
      <c r="F26" s="113"/>
      <c r="G26" s="92">
        <f>'K-8 (combined)'!C17</f>
        <v>0</v>
      </c>
      <c r="H26" s="90">
        <f>'K-8 (combined)'!D17</f>
        <v>0</v>
      </c>
      <c r="I26" s="90">
        <f>'K-8 (combined)'!F17</f>
        <v>0</v>
      </c>
      <c r="J26" s="90">
        <f>'K-8 (combined)'!H17</f>
        <v>0</v>
      </c>
      <c r="K26" s="90">
        <f>'K-8 (combined)'!I17</f>
        <v>0</v>
      </c>
      <c r="L26" s="90">
        <f>'K-8 (combined)'!J17</f>
        <v>0</v>
      </c>
      <c r="M26" s="90">
        <f>'K-8 (combined)'!K17</f>
        <v>0</v>
      </c>
      <c r="N26" s="90">
        <f>'K-8 (combined)'!L17</f>
        <v>0</v>
      </c>
      <c r="O26" s="90">
        <f>'K-8 (combined)'!M17</f>
        <v>0</v>
      </c>
      <c r="P26" s="93">
        <f t="shared" si="0"/>
        <v>0</v>
      </c>
      <c r="Q26" s="277"/>
      <c r="R26" s="277"/>
      <c r="S26" s="278"/>
      <c r="T26" s="279"/>
      <c r="U26" s="277"/>
      <c r="V26" s="278"/>
      <c r="W26" s="280"/>
      <c r="X26" s="280"/>
      <c r="Y26" s="280"/>
      <c r="Z26" s="281"/>
    </row>
    <row r="27" spans="1:26" ht="24" customHeight="1" x14ac:dyDescent="0.4">
      <c r="A27" s="81">
        <f>'Weekly Menus'!A19</f>
        <v>0</v>
      </c>
      <c r="B27" s="109"/>
      <c r="C27" s="119">
        <f>'K-8 (combined)'!B18</f>
        <v>0</v>
      </c>
      <c r="D27" s="111"/>
      <c r="E27" s="112"/>
      <c r="F27" s="113"/>
      <c r="G27" s="92">
        <f>'K-8 (combined)'!C18</f>
        <v>0</v>
      </c>
      <c r="H27" s="90">
        <f>'K-8 (combined)'!D18</f>
        <v>0</v>
      </c>
      <c r="I27" s="90">
        <f>'K-8 (combined)'!F18</f>
        <v>0</v>
      </c>
      <c r="J27" s="90">
        <f>'K-8 (combined)'!H18</f>
        <v>0</v>
      </c>
      <c r="K27" s="90">
        <f>'K-8 (combined)'!I18</f>
        <v>0</v>
      </c>
      <c r="L27" s="90">
        <f>'K-8 (combined)'!J18</f>
        <v>0</v>
      </c>
      <c r="M27" s="90">
        <f>'K-8 (combined)'!K18</f>
        <v>0</v>
      </c>
      <c r="N27" s="90">
        <f>'K-8 (combined)'!L18</f>
        <v>0</v>
      </c>
      <c r="O27" s="90">
        <f>'K-8 (combined)'!M18</f>
        <v>0</v>
      </c>
      <c r="P27" s="93">
        <f t="shared" si="0"/>
        <v>0</v>
      </c>
      <c r="Q27" s="277"/>
      <c r="R27" s="277"/>
      <c r="S27" s="278"/>
      <c r="T27" s="279"/>
      <c r="U27" s="277"/>
      <c r="V27" s="278"/>
      <c r="W27" s="280"/>
      <c r="X27" s="280"/>
      <c r="Y27" s="280"/>
      <c r="Z27" s="281"/>
    </row>
    <row r="28" spans="1:26" ht="24" customHeight="1" x14ac:dyDescent="0.4">
      <c r="A28" s="81">
        <f>'Weekly Menus'!A20</f>
        <v>0</v>
      </c>
      <c r="B28" s="109"/>
      <c r="C28" s="119">
        <f>'K-8 (combined)'!B19</f>
        <v>0</v>
      </c>
      <c r="D28" s="111"/>
      <c r="E28" s="112"/>
      <c r="F28" s="113"/>
      <c r="G28" s="92">
        <f>'K-8 (combined)'!C19</f>
        <v>0</v>
      </c>
      <c r="H28" s="90">
        <f>'K-8 (combined)'!D19</f>
        <v>0</v>
      </c>
      <c r="I28" s="90">
        <f>'K-8 (combined)'!F19</f>
        <v>0</v>
      </c>
      <c r="J28" s="90">
        <f>'K-8 (combined)'!H19</f>
        <v>0</v>
      </c>
      <c r="K28" s="90">
        <f>'K-8 (combined)'!I19</f>
        <v>0</v>
      </c>
      <c r="L28" s="90">
        <f>'K-8 (combined)'!J19</f>
        <v>0</v>
      </c>
      <c r="M28" s="90">
        <f>'K-8 (combined)'!K19</f>
        <v>0</v>
      </c>
      <c r="N28" s="90">
        <f>'K-8 (combined)'!L19</f>
        <v>0</v>
      </c>
      <c r="O28" s="90">
        <f>'K-8 (combined)'!M19</f>
        <v>0</v>
      </c>
      <c r="P28" s="93">
        <f t="shared" si="0"/>
        <v>0</v>
      </c>
      <c r="Q28" s="277"/>
      <c r="R28" s="277"/>
      <c r="S28" s="278"/>
      <c r="T28" s="279"/>
      <c r="U28" s="277"/>
      <c r="V28" s="278"/>
      <c r="W28" s="280"/>
      <c r="X28" s="280"/>
      <c r="Y28" s="280"/>
      <c r="Z28" s="281"/>
    </row>
    <row r="29" spans="1:26" ht="24" customHeight="1" x14ac:dyDescent="0.4">
      <c r="A29" s="81">
        <f>'Weekly Menus'!A21</f>
        <v>0</v>
      </c>
      <c r="B29" s="109"/>
      <c r="C29" s="119">
        <f>'K-8 (combined)'!B20</f>
        <v>0</v>
      </c>
      <c r="D29" s="111"/>
      <c r="E29" s="112"/>
      <c r="F29" s="113"/>
      <c r="G29" s="92">
        <f>'K-8 (combined)'!C20</f>
        <v>0</v>
      </c>
      <c r="H29" s="90">
        <f>'K-8 (combined)'!D20</f>
        <v>0</v>
      </c>
      <c r="I29" s="90">
        <f>'K-8 (combined)'!F20</f>
        <v>0</v>
      </c>
      <c r="J29" s="90">
        <f>'K-8 (combined)'!H20</f>
        <v>0</v>
      </c>
      <c r="K29" s="90">
        <f>'K-8 (combined)'!I20</f>
        <v>0</v>
      </c>
      <c r="L29" s="90">
        <f>'K-8 (combined)'!J20</f>
        <v>0</v>
      </c>
      <c r="M29" s="90">
        <f>'K-8 (combined)'!K20</f>
        <v>0</v>
      </c>
      <c r="N29" s="90">
        <f>'K-8 (combined)'!L20</f>
        <v>0</v>
      </c>
      <c r="O29" s="90">
        <f>'K-8 (combined)'!M20</f>
        <v>0</v>
      </c>
      <c r="P29" s="93">
        <f t="shared" si="0"/>
        <v>0</v>
      </c>
      <c r="Q29" s="277"/>
      <c r="R29" s="277"/>
      <c r="S29" s="278"/>
      <c r="T29" s="279"/>
      <c r="U29" s="277"/>
      <c r="V29" s="278"/>
      <c r="W29" s="280"/>
      <c r="X29" s="280"/>
      <c r="Y29" s="280"/>
      <c r="Z29" s="281"/>
    </row>
    <row r="30" spans="1:26" ht="24" customHeight="1" x14ac:dyDescent="0.4">
      <c r="A30" s="81">
        <f>'Weekly Menus'!A22</f>
        <v>0</v>
      </c>
      <c r="B30" s="109"/>
      <c r="C30" s="119">
        <f>'K-8 (combined)'!B21</f>
        <v>0</v>
      </c>
      <c r="D30" s="111"/>
      <c r="E30" s="112"/>
      <c r="F30" s="113"/>
      <c r="G30" s="92">
        <f>'K-8 (combined)'!C21</f>
        <v>0</v>
      </c>
      <c r="H30" s="90">
        <f>'K-8 (combined)'!D21</f>
        <v>0</v>
      </c>
      <c r="I30" s="90">
        <f>'K-8 (combined)'!F21</f>
        <v>0</v>
      </c>
      <c r="J30" s="90">
        <f>'K-8 (combined)'!H21</f>
        <v>0</v>
      </c>
      <c r="K30" s="90">
        <f>'K-8 (combined)'!I21</f>
        <v>0</v>
      </c>
      <c r="L30" s="90">
        <f>'K-8 (combined)'!J21</f>
        <v>0</v>
      </c>
      <c r="M30" s="90">
        <f>'K-8 (combined)'!K21</f>
        <v>0</v>
      </c>
      <c r="N30" s="90">
        <f>'K-8 (combined)'!L21</f>
        <v>0</v>
      </c>
      <c r="O30" s="90">
        <f>'K-8 (combined)'!M21</f>
        <v>0</v>
      </c>
      <c r="P30" s="93">
        <f t="shared" si="0"/>
        <v>0</v>
      </c>
      <c r="Q30" s="277"/>
      <c r="R30" s="277"/>
      <c r="S30" s="278"/>
      <c r="T30" s="279"/>
      <c r="U30" s="277"/>
      <c r="V30" s="278"/>
      <c r="W30" s="280"/>
      <c r="X30" s="280"/>
      <c r="Y30" s="280"/>
      <c r="Z30" s="281"/>
    </row>
    <row r="31" spans="1:26" ht="24" customHeight="1" x14ac:dyDescent="0.4">
      <c r="A31" s="81">
        <f>'Weekly Menus'!A23</f>
        <v>0</v>
      </c>
      <c r="B31" s="109"/>
      <c r="C31" s="119">
        <f>'K-8 (combined)'!B22</f>
        <v>0</v>
      </c>
      <c r="D31" s="111"/>
      <c r="E31" s="112"/>
      <c r="F31" s="113"/>
      <c r="G31" s="92">
        <f>'K-8 (combined)'!C22</f>
        <v>0</v>
      </c>
      <c r="H31" s="90">
        <f>'K-8 (combined)'!D22</f>
        <v>0</v>
      </c>
      <c r="I31" s="90">
        <f>'K-8 (combined)'!F22</f>
        <v>0</v>
      </c>
      <c r="J31" s="90">
        <f>'K-8 (combined)'!H22</f>
        <v>0</v>
      </c>
      <c r="K31" s="90">
        <f>'K-8 (combined)'!I22</f>
        <v>0</v>
      </c>
      <c r="L31" s="90">
        <f>'K-8 (combined)'!J22</f>
        <v>0</v>
      </c>
      <c r="M31" s="90">
        <f>'K-8 (combined)'!K22</f>
        <v>0</v>
      </c>
      <c r="N31" s="90">
        <f>'K-8 (combined)'!L22</f>
        <v>0</v>
      </c>
      <c r="O31" s="90">
        <f>'K-8 (combined)'!M22</f>
        <v>0</v>
      </c>
      <c r="P31" s="93">
        <f t="shared" si="0"/>
        <v>0</v>
      </c>
      <c r="Q31" s="277"/>
      <c r="R31" s="277"/>
      <c r="S31" s="278"/>
      <c r="T31" s="279"/>
      <c r="U31" s="277"/>
      <c r="V31" s="278"/>
      <c r="W31" s="280"/>
      <c r="X31" s="280"/>
      <c r="Y31" s="280"/>
      <c r="Z31" s="281"/>
    </row>
    <row r="32" spans="1:26" ht="24" customHeight="1" x14ac:dyDescent="0.4">
      <c r="A32" s="81">
        <f>'Weekly Menus'!A24</f>
        <v>0</v>
      </c>
      <c r="B32" s="109"/>
      <c r="C32" s="119">
        <f>'K-8 (combined)'!B23</f>
        <v>0</v>
      </c>
      <c r="D32" s="111"/>
      <c r="E32" s="112"/>
      <c r="F32" s="113"/>
      <c r="G32" s="92">
        <f>'K-8 (combined)'!C23</f>
        <v>0</v>
      </c>
      <c r="H32" s="90">
        <f>'K-8 (combined)'!D23</f>
        <v>0</v>
      </c>
      <c r="I32" s="90">
        <f>'K-8 (combined)'!F23</f>
        <v>0</v>
      </c>
      <c r="J32" s="90">
        <f>'K-8 (combined)'!H23</f>
        <v>0</v>
      </c>
      <c r="K32" s="90">
        <f>'K-8 (combined)'!I23</f>
        <v>0</v>
      </c>
      <c r="L32" s="90">
        <f>'K-8 (combined)'!J23</f>
        <v>0</v>
      </c>
      <c r="M32" s="90">
        <f>'K-8 (combined)'!K23</f>
        <v>0</v>
      </c>
      <c r="N32" s="90">
        <f>'K-8 (combined)'!L23</f>
        <v>0</v>
      </c>
      <c r="O32" s="90">
        <f>'K-8 (combined)'!M23</f>
        <v>0</v>
      </c>
      <c r="P32" s="93">
        <f t="shared" si="0"/>
        <v>0</v>
      </c>
      <c r="Q32" s="277"/>
      <c r="R32" s="277"/>
      <c r="S32" s="278"/>
      <c r="T32" s="279"/>
      <c r="U32" s="277"/>
      <c r="V32" s="278"/>
      <c r="W32" s="280"/>
      <c r="X32" s="280"/>
      <c r="Y32" s="280"/>
      <c r="Z32" s="281"/>
    </row>
    <row r="33" spans="1:26" ht="24" customHeight="1" x14ac:dyDescent="0.4">
      <c r="A33" s="81">
        <f>'Weekly Menus'!A25</f>
        <v>0</v>
      </c>
      <c r="B33" s="109"/>
      <c r="C33" s="119">
        <f>'K-8 (combined)'!B24</f>
        <v>0</v>
      </c>
      <c r="D33" s="111"/>
      <c r="E33" s="112"/>
      <c r="F33" s="113"/>
      <c r="G33" s="92">
        <f>'K-8 (combined)'!C24</f>
        <v>0</v>
      </c>
      <c r="H33" s="90">
        <f>'K-8 (combined)'!D24</f>
        <v>0</v>
      </c>
      <c r="I33" s="90">
        <f>'K-8 (combined)'!F24</f>
        <v>0</v>
      </c>
      <c r="J33" s="90">
        <f>'K-8 (combined)'!H24</f>
        <v>0</v>
      </c>
      <c r="K33" s="90">
        <f>'K-8 (combined)'!I24</f>
        <v>0</v>
      </c>
      <c r="L33" s="90">
        <f>'K-8 (combined)'!J24</f>
        <v>0</v>
      </c>
      <c r="M33" s="90">
        <f>'K-8 (combined)'!K24</f>
        <v>0</v>
      </c>
      <c r="N33" s="90">
        <f>'K-8 (combined)'!L24</f>
        <v>0</v>
      </c>
      <c r="O33" s="90">
        <f>'K-8 (combined)'!M24</f>
        <v>0</v>
      </c>
      <c r="P33" s="93">
        <f t="shared" si="0"/>
        <v>0</v>
      </c>
      <c r="Q33" s="277"/>
      <c r="R33" s="277"/>
      <c r="S33" s="278"/>
      <c r="T33" s="279"/>
      <c r="U33" s="277"/>
      <c r="V33" s="278"/>
      <c r="W33" s="280"/>
      <c r="X33" s="280"/>
      <c r="Y33" s="280"/>
      <c r="Z33" s="281"/>
    </row>
    <row r="34" spans="1:26" ht="24" customHeight="1" thickBot="1" x14ac:dyDescent="0.45">
      <c r="A34" s="81">
        <f>'Weekly Menus'!A26</f>
        <v>0</v>
      </c>
      <c r="B34" s="110"/>
      <c r="C34" s="119">
        <f>'K-8 (combined)'!B25</f>
        <v>0</v>
      </c>
      <c r="D34" s="114"/>
      <c r="E34" s="115"/>
      <c r="F34" s="116"/>
      <c r="G34" s="94">
        <f>'K-8 (combined)'!C25</f>
        <v>0</v>
      </c>
      <c r="H34" s="95">
        <f>'K-8 (combined)'!D25</f>
        <v>0</v>
      </c>
      <c r="I34" s="95">
        <f>'K-8 (combined)'!F25</f>
        <v>0</v>
      </c>
      <c r="J34" s="95">
        <f>'K-8 (combined)'!H25</f>
        <v>0</v>
      </c>
      <c r="K34" s="95">
        <f>'K-8 (combined)'!I25</f>
        <v>0</v>
      </c>
      <c r="L34" s="95">
        <f>'K-8 (combined)'!J25</f>
        <v>0</v>
      </c>
      <c r="M34" s="95">
        <f>'K-8 (combined)'!K25</f>
        <v>0</v>
      </c>
      <c r="N34" s="95">
        <f>'K-8 (combined)'!L25</f>
        <v>0</v>
      </c>
      <c r="O34" s="95">
        <f>'K-8 (combined)'!M25</f>
        <v>0</v>
      </c>
      <c r="P34" s="96">
        <f t="shared" si="0"/>
        <v>0</v>
      </c>
      <c r="Q34" s="282"/>
      <c r="R34" s="282"/>
      <c r="S34" s="283"/>
      <c r="T34" s="284"/>
      <c r="U34" s="282"/>
      <c r="V34" s="283"/>
      <c r="W34" s="285"/>
      <c r="X34" s="285"/>
      <c r="Y34" s="285"/>
      <c r="Z34" s="286"/>
    </row>
    <row r="35" spans="1:26" ht="24" customHeight="1" x14ac:dyDescent="0.4">
      <c r="A35" s="262" t="s">
        <v>55</v>
      </c>
      <c r="B35" s="263"/>
      <c r="C35" s="263"/>
      <c r="D35" s="263"/>
      <c r="E35" s="263"/>
      <c r="F35" s="263"/>
      <c r="G35" s="91"/>
      <c r="H35" s="91"/>
      <c r="I35" s="91"/>
      <c r="J35" s="91"/>
      <c r="K35" s="91"/>
      <c r="L35" s="91"/>
      <c r="M35" s="91"/>
      <c r="N35" s="91"/>
      <c r="O35" s="91"/>
      <c r="P35" s="105"/>
      <c r="Q35" s="264" t="s">
        <v>59</v>
      </c>
      <c r="R35" s="265"/>
      <c r="S35" s="265"/>
      <c r="T35" s="265"/>
      <c r="U35" s="265"/>
      <c r="V35" s="265"/>
      <c r="W35" s="265"/>
      <c r="X35" s="265"/>
      <c r="Y35" s="265"/>
      <c r="Z35" s="266"/>
    </row>
    <row r="36" spans="1:26" ht="24" customHeight="1" x14ac:dyDescent="0.4">
      <c r="A36" s="273" t="s">
        <v>54</v>
      </c>
      <c r="B36" s="274"/>
      <c r="C36" s="274"/>
      <c r="D36" s="274"/>
      <c r="E36" s="274"/>
      <c r="F36" s="274"/>
      <c r="G36" s="88">
        <f>SUM(G15:G34)</f>
        <v>0</v>
      </c>
      <c r="H36" s="88">
        <f>SUM(H15:H34)</f>
        <v>0</v>
      </c>
      <c r="I36" s="88">
        <f t="shared" ref="I36:P36" si="1">SUM(I15:I34)</f>
        <v>0</v>
      </c>
      <c r="J36" s="88">
        <f t="shared" si="1"/>
        <v>0</v>
      </c>
      <c r="K36" s="88">
        <f t="shared" si="1"/>
        <v>0</v>
      </c>
      <c r="L36" s="88">
        <f t="shared" si="1"/>
        <v>0</v>
      </c>
      <c r="M36" s="88">
        <f t="shared" si="1"/>
        <v>0</v>
      </c>
      <c r="N36" s="88">
        <f t="shared" si="1"/>
        <v>0</v>
      </c>
      <c r="O36" s="88">
        <f t="shared" si="1"/>
        <v>0</v>
      </c>
      <c r="P36" s="103">
        <f t="shared" si="1"/>
        <v>0</v>
      </c>
      <c r="Q36" s="267"/>
      <c r="R36" s="268"/>
      <c r="S36" s="268"/>
      <c r="T36" s="268"/>
      <c r="U36" s="268"/>
      <c r="V36" s="268"/>
      <c r="W36" s="268"/>
      <c r="X36" s="268"/>
      <c r="Y36" s="268"/>
      <c r="Z36" s="269"/>
    </row>
    <row r="37" spans="1:26" ht="24" customHeight="1" thickBot="1" x14ac:dyDescent="0.45">
      <c r="A37" s="275" t="s">
        <v>64</v>
      </c>
      <c r="B37" s="276"/>
      <c r="C37" s="276"/>
      <c r="D37" s="276"/>
      <c r="E37" s="276"/>
      <c r="F37" s="276"/>
      <c r="G37" s="89">
        <f>SUM(G36)</f>
        <v>0</v>
      </c>
      <c r="H37" s="89">
        <f t="shared" ref="H37:P37" si="2">SUM(H36)</f>
        <v>0</v>
      </c>
      <c r="I37" s="89">
        <f t="shared" si="2"/>
        <v>0</v>
      </c>
      <c r="J37" s="89">
        <f t="shared" si="2"/>
        <v>0</v>
      </c>
      <c r="K37" s="89">
        <f t="shared" si="2"/>
        <v>0</v>
      </c>
      <c r="L37" s="89">
        <f t="shared" si="2"/>
        <v>0</v>
      </c>
      <c r="M37" s="89">
        <f t="shared" si="2"/>
        <v>0</v>
      </c>
      <c r="N37" s="89">
        <f t="shared" si="2"/>
        <v>0</v>
      </c>
      <c r="O37" s="89">
        <f t="shared" si="2"/>
        <v>0</v>
      </c>
      <c r="P37" s="104">
        <f t="shared" si="2"/>
        <v>0</v>
      </c>
      <c r="Q37" s="270"/>
      <c r="R37" s="271"/>
      <c r="S37" s="271"/>
      <c r="T37" s="271"/>
      <c r="U37" s="271"/>
      <c r="V37" s="271"/>
      <c r="W37" s="271"/>
      <c r="X37" s="271"/>
      <c r="Y37" s="271"/>
      <c r="Z37" s="272"/>
    </row>
    <row r="38" spans="1:26" ht="15" thickBot="1" x14ac:dyDescent="0.45">
      <c r="A38" s="54"/>
      <c r="B38" s="54"/>
      <c r="C38" s="54"/>
      <c r="D38" s="54"/>
      <c r="E38" s="54"/>
      <c r="F38" s="54"/>
      <c r="G38" s="54"/>
      <c r="H38" s="54"/>
      <c r="I38" s="54"/>
      <c r="J38" s="54"/>
      <c r="K38" s="54"/>
      <c r="L38" s="54"/>
      <c r="M38" s="54"/>
    </row>
    <row r="39" spans="1:26" s="86" customFormat="1" ht="24" customHeight="1" x14ac:dyDescent="0.4">
      <c r="A39" s="364" t="s">
        <v>70</v>
      </c>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6"/>
    </row>
    <row r="40" spans="1:26" s="86" customFormat="1" ht="15" customHeight="1" x14ac:dyDescent="0.4">
      <c r="A40" s="123"/>
      <c r="B40" s="124"/>
      <c r="C40" s="124"/>
      <c r="D40" s="124"/>
      <c r="E40" s="124"/>
      <c r="F40" s="124"/>
      <c r="G40" s="124"/>
      <c r="H40" s="124"/>
      <c r="I40" s="124"/>
      <c r="J40" s="124"/>
      <c r="K40" s="124"/>
      <c r="L40" s="124"/>
      <c r="M40" s="124"/>
      <c r="N40" s="125"/>
      <c r="O40" s="125"/>
      <c r="P40" s="125"/>
      <c r="Q40" s="126"/>
      <c r="R40" s="126"/>
      <c r="S40" s="126"/>
      <c r="T40" s="126"/>
      <c r="U40" s="126"/>
      <c r="V40" s="126"/>
      <c r="W40" s="126"/>
      <c r="X40" s="126"/>
      <c r="Y40" s="126"/>
      <c r="Z40" s="127"/>
    </row>
    <row r="41" spans="1:26" s="86" customFormat="1" ht="15" customHeight="1" x14ac:dyDescent="0.4">
      <c r="A41" s="143" t="s">
        <v>61</v>
      </c>
      <c r="B41" s="129" t="s">
        <v>6</v>
      </c>
      <c r="C41" s="130"/>
      <c r="D41" s="124"/>
      <c r="E41" s="130"/>
      <c r="F41" s="130"/>
      <c r="G41" s="131"/>
      <c r="H41" s="131"/>
      <c r="I41" s="131"/>
      <c r="J41" s="131"/>
      <c r="K41" s="124"/>
      <c r="L41" s="124"/>
      <c r="M41" s="124"/>
      <c r="N41" s="125"/>
      <c r="O41" s="125"/>
      <c r="P41" s="125"/>
      <c r="Q41" s="131"/>
      <c r="R41" s="131"/>
      <c r="S41" s="131"/>
      <c r="T41" s="131"/>
      <c r="U41" s="131"/>
      <c r="V41" s="131"/>
      <c r="W41" s="131"/>
      <c r="X41" s="131"/>
      <c r="Y41" s="131"/>
      <c r="Z41" s="132"/>
    </row>
    <row r="42" spans="1:26" s="86" customFormat="1" ht="15" customHeight="1" x14ac:dyDescent="0.4">
      <c r="A42" s="143"/>
      <c r="B42" s="130"/>
      <c r="C42" s="130"/>
      <c r="D42" s="130"/>
      <c r="E42" s="130"/>
      <c r="F42" s="130"/>
      <c r="G42" s="130"/>
      <c r="H42" s="129"/>
      <c r="I42" s="130"/>
      <c r="J42" s="124"/>
      <c r="K42" s="124"/>
      <c r="L42" s="124"/>
      <c r="M42" s="124"/>
      <c r="N42" s="125"/>
      <c r="O42" s="125"/>
      <c r="P42" s="125"/>
      <c r="Q42" s="131"/>
      <c r="R42" s="131"/>
      <c r="S42" s="131"/>
      <c r="T42" s="131"/>
      <c r="U42" s="131"/>
      <c r="V42" s="131"/>
      <c r="W42" s="131"/>
      <c r="X42" s="131"/>
      <c r="Y42" s="131"/>
      <c r="Z42" s="132"/>
    </row>
    <row r="43" spans="1:26" s="86" customFormat="1" ht="15" customHeight="1" thickBot="1" x14ac:dyDescent="0.45">
      <c r="A43" s="143" t="s">
        <v>56</v>
      </c>
      <c r="B43" s="130"/>
      <c r="C43" s="130"/>
      <c r="D43" s="130"/>
      <c r="E43" s="130"/>
      <c r="F43" s="130"/>
      <c r="G43" s="130"/>
      <c r="H43" s="129"/>
      <c r="I43" s="130"/>
      <c r="J43" s="124"/>
      <c r="K43" s="124"/>
      <c r="L43" s="124"/>
      <c r="M43" s="124"/>
      <c r="N43" s="125"/>
      <c r="O43" s="125"/>
      <c r="P43" s="125"/>
      <c r="Q43" s="131"/>
      <c r="R43" s="131"/>
      <c r="S43" s="131"/>
      <c r="T43" s="131"/>
      <c r="U43" s="131"/>
      <c r="V43" s="131"/>
      <c r="W43" s="131"/>
      <c r="X43" s="131"/>
      <c r="Y43" s="131"/>
      <c r="Z43" s="132"/>
    </row>
    <row r="44" spans="1:26" s="86" customFormat="1" ht="15" customHeight="1" thickBot="1" x14ac:dyDescent="0.45">
      <c r="A44" s="143"/>
      <c r="B44" s="130"/>
      <c r="C44" s="130"/>
      <c r="D44" s="130"/>
      <c r="E44" s="367" t="s">
        <v>51</v>
      </c>
      <c r="F44" s="368"/>
      <c r="G44" s="368"/>
      <c r="H44" s="368"/>
      <c r="I44" s="368"/>
      <c r="J44" s="368"/>
      <c r="K44" s="368"/>
      <c r="L44" s="368"/>
      <c r="M44" s="369"/>
      <c r="N44" s="124"/>
      <c r="O44" s="124"/>
      <c r="P44" s="370" t="s">
        <v>53</v>
      </c>
      <c r="Q44" s="371"/>
      <c r="R44" s="371"/>
      <c r="S44" s="371"/>
      <c r="T44" s="371"/>
      <c r="U44" s="371"/>
      <c r="V44" s="371"/>
      <c r="W44" s="371"/>
      <c r="X44" s="372"/>
      <c r="Y44" s="131"/>
      <c r="Z44" s="132"/>
    </row>
    <row r="45" spans="1:26" s="86" customFormat="1" ht="15" customHeight="1" x14ac:dyDescent="0.45">
      <c r="A45" s="144" t="s">
        <v>57</v>
      </c>
      <c r="B45" s="133"/>
      <c r="C45" s="133"/>
      <c r="D45" s="134"/>
      <c r="E45" s="348"/>
      <c r="F45" s="349"/>
      <c r="G45" s="349"/>
      <c r="H45" s="352" t="s">
        <v>50</v>
      </c>
      <c r="I45" s="352"/>
      <c r="J45" s="354" t="s">
        <v>25</v>
      </c>
      <c r="K45" s="354"/>
      <c r="L45" s="354" t="s">
        <v>26</v>
      </c>
      <c r="M45" s="356"/>
      <c r="N45" s="135"/>
      <c r="O45" s="136"/>
      <c r="P45" s="358"/>
      <c r="Q45" s="359"/>
      <c r="R45" s="360"/>
      <c r="S45" s="343" t="s">
        <v>52</v>
      </c>
      <c r="T45" s="343"/>
      <c r="U45" s="343" t="s">
        <v>25</v>
      </c>
      <c r="V45" s="343"/>
      <c r="W45" s="343" t="s">
        <v>26</v>
      </c>
      <c r="X45" s="345"/>
      <c r="Y45" s="131"/>
      <c r="Z45" s="132"/>
    </row>
    <row r="46" spans="1:26" s="86" customFormat="1" ht="15" customHeight="1" x14ac:dyDescent="0.45">
      <c r="A46" s="144" t="s">
        <v>58</v>
      </c>
      <c r="B46" s="133"/>
      <c r="C46" s="133"/>
      <c r="D46" s="134"/>
      <c r="E46" s="350"/>
      <c r="F46" s="351"/>
      <c r="G46" s="351"/>
      <c r="H46" s="353"/>
      <c r="I46" s="353"/>
      <c r="J46" s="355"/>
      <c r="K46" s="355"/>
      <c r="L46" s="355"/>
      <c r="M46" s="357"/>
      <c r="N46" s="137"/>
      <c r="O46" s="137"/>
      <c r="P46" s="361"/>
      <c r="Q46" s="362"/>
      <c r="R46" s="363"/>
      <c r="S46" s="344"/>
      <c r="T46" s="344"/>
      <c r="U46" s="344"/>
      <c r="V46" s="344"/>
      <c r="W46" s="344"/>
      <c r="X46" s="346"/>
      <c r="Y46" s="131"/>
      <c r="Z46" s="132"/>
    </row>
    <row r="47" spans="1:26" s="86" customFormat="1" ht="15" customHeight="1" x14ac:dyDescent="0.4">
      <c r="A47" s="128"/>
      <c r="B47" s="130"/>
      <c r="C47" s="130"/>
      <c r="D47" s="130"/>
      <c r="E47" s="330" t="s">
        <v>47</v>
      </c>
      <c r="F47" s="331"/>
      <c r="G47" s="331"/>
      <c r="H47" s="347" t="s">
        <v>67</v>
      </c>
      <c r="I47" s="347"/>
      <c r="J47" s="334"/>
      <c r="K47" s="334"/>
      <c r="L47" s="335"/>
      <c r="M47" s="336"/>
      <c r="N47" s="137"/>
      <c r="O47" s="137"/>
      <c r="P47" s="337" t="s">
        <v>47</v>
      </c>
      <c r="Q47" s="338"/>
      <c r="R47" s="338"/>
      <c r="S47" s="347" t="s">
        <v>67</v>
      </c>
      <c r="T47" s="347"/>
      <c r="U47" s="317"/>
      <c r="V47" s="318"/>
      <c r="W47" s="317"/>
      <c r="X47" s="319"/>
      <c r="Y47" s="131"/>
      <c r="Z47" s="132"/>
    </row>
    <row r="48" spans="1:26" s="86" customFormat="1" ht="15" customHeight="1" x14ac:dyDescent="0.4">
      <c r="A48" s="138"/>
      <c r="B48" s="131"/>
      <c r="C48" s="131"/>
      <c r="D48" s="131"/>
      <c r="E48" s="330" t="s">
        <v>48</v>
      </c>
      <c r="F48" s="331"/>
      <c r="G48" s="331"/>
      <c r="H48" s="332"/>
      <c r="I48" s="332"/>
      <c r="J48" s="334"/>
      <c r="K48" s="334"/>
      <c r="L48" s="335"/>
      <c r="M48" s="336"/>
      <c r="N48" s="137"/>
      <c r="O48" s="137"/>
      <c r="P48" s="337" t="s">
        <v>48</v>
      </c>
      <c r="Q48" s="338"/>
      <c r="R48" s="338"/>
      <c r="S48" s="339"/>
      <c r="T48" s="340"/>
      <c r="U48" s="317"/>
      <c r="V48" s="318"/>
      <c r="W48" s="317"/>
      <c r="X48" s="319"/>
      <c r="Y48" s="131"/>
      <c r="Z48" s="132"/>
    </row>
    <row r="49" spans="1:26" s="86" customFormat="1" ht="15" customHeight="1" thickBot="1" x14ac:dyDescent="0.45">
      <c r="A49" s="138"/>
      <c r="B49" s="131"/>
      <c r="C49" s="131"/>
      <c r="D49" s="131"/>
      <c r="E49" s="320" t="s">
        <v>49</v>
      </c>
      <c r="F49" s="321"/>
      <c r="G49" s="321"/>
      <c r="H49" s="333"/>
      <c r="I49" s="333"/>
      <c r="J49" s="322"/>
      <c r="K49" s="322"/>
      <c r="L49" s="323"/>
      <c r="M49" s="324"/>
      <c r="N49" s="137"/>
      <c r="O49" s="137"/>
      <c r="P49" s="325" t="s">
        <v>49</v>
      </c>
      <c r="Q49" s="326"/>
      <c r="R49" s="326"/>
      <c r="S49" s="341"/>
      <c r="T49" s="342"/>
      <c r="U49" s="327"/>
      <c r="V49" s="328"/>
      <c r="W49" s="327"/>
      <c r="X49" s="329"/>
      <c r="Y49" s="131"/>
      <c r="Z49" s="132"/>
    </row>
    <row r="50" spans="1:26" s="86" customFormat="1" ht="15" customHeight="1" thickBot="1" x14ac:dyDescent="0.45">
      <c r="A50" s="139"/>
      <c r="B50" s="140"/>
      <c r="C50" s="140"/>
      <c r="D50" s="140"/>
      <c r="E50" s="140"/>
      <c r="F50" s="140"/>
      <c r="G50" s="140"/>
      <c r="H50" s="140"/>
      <c r="I50" s="140"/>
      <c r="J50" s="140"/>
      <c r="K50" s="140"/>
      <c r="L50" s="141"/>
      <c r="M50" s="141"/>
      <c r="N50" s="142"/>
      <c r="O50" s="142"/>
      <c r="P50" s="142"/>
      <c r="Q50" s="131"/>
      <c r="R50" s="131"/>
      <c r="S50" s="131"/>
      <c r="T50" s="131"/>
      <c r="U50" s="131"/>
      <c r="V50" s="131"/>
      <c r="W50" s="131"/>
      <c r="X50" s="131"/>
      <c r="Y50" s="131"/>
      <c r="Z50" s="132"/>
    </row>
    <row r="51" spans="1:26" s="86" customFormat="1" ht="15" customHeight="1" x14ac:dyDescent="0.4">
      <c r="A51" s="302" t="s">
        <v>65</v>
      </c>
      <c r="B51" s="304" t="s">
        <v>31</v>
      </c>
      <c r="C51" s="306" t="s">
        <v>41</v>
      </c>
      <c r="D51" s="308" t="s">
        <v>39</v>
      </c>
      <c r="E51" s="297"/>
      <c r="F51" s="309"/>
      <c r="G51" s="310" t="s">
        <v>42</v>
      </c>
      <c r="H51" s="311"/>
      <c r="I51" s="311"/>
      <c r="J51" s="311"/>
      <c r="K51" s="311"/>
      <c r="L51" s="311"/>
      <c r="M51" s="311"/>
      <c r="N51" s="311"/>
      <c r="O51" s="311"/>
      <c r="P51" s="312"/>
      <c r="Q51" s="313" t="s">
        <v>32</v>
      </c>
      <c r="R51" s="291"/>
      <c r="S51" s="314"/>
      <c r="T51" s="290" t="s">
        <v>33</v>
      </c>
      <c r="U51" s="291"/>
      <c r="V51" s="292"/>
      <c r="W51" s="296" t="s">
        <v>34</v>
      </c>
      <c r="X51" s="297"/>
      <c r="Y51" s="297"/>
      <c r="Z51" s="298"/>
    </row>
    <row r="52" spans="1:26" s="86" customFormat="1" ht="75" customHeight="1" x14ac:dyDescent="0.4">
      <c r="A52" s="303"/>
      <c r="B52" s="305"/>
      <c r="C52" s="307"/>
      <c r="D52" s="83" t="s">
        <v>35</v>
      </c>
      <c r="E52" s="84" t="s">
        <v>36</v>
      </c>
      <c r="F52" s="87" t="s">
        <v>37</v>
      </c>
      <c r="G52" s="79" t="s">
        <v>0</v>
      </c>
      <c r="H52" s="72" t="s">
        <v>72</v>
      </c>
      <c r="I52" s="72" t="s">
        <v>1</v>
      </c>
      <c r="J52" s="73" t="s">
        <v>43</v>
      </c>
      <c r="K52" s="73" t="s">
        <v>44</v>
      </c>
      <c r="L52" s="73" t="s">
        <v>2</v>
      </c>
      <c r="M52" s="73" t="s">
        <v>3</v>
      </c>
      <c r="N52" s="73" t="s">
        <v>4</v>
      </c>
      <c r="O52" s="73" t="s">
        <v>45</v>
      </c>
      <c r="P52" s="80" t="s">
        <v>46</v>
      </c>
      <c r="Q52" s="315"/>
      <c r="R52" s="294"/>
      <c r="S52" s="316"/>
      <c r="T52" s="293"/>
      <c r="U52" s="294"/>
      <c r="V52" s="295"/>
      <c r="W52" s="299"/>
      <c r="X52" s="300"/>
      <c r="Y52" s="300"/>
      <c r="Z52" s="301"/>
    </row>
    <row r="53" spans="1:26" s="86" customFormat="1" ht="24" customHeight="1" x14ac:dyDescent="0.4">
      <c r="A53" s="81">
        <f>'Weekly Menus'!B7</f>
        <v>0</v>
      </c>
      <c r="B53" s="109"/>
      <c r="C53" s="119">
        <f>'K-8 (combined)'!B35</f>
        <v>0</v>
      </c>
      <c r="D53" s="78"/>
      <c r="E53" s="67"/>
      <c r="F53" s="77"/>
      <c r="G53" s="92">
        <f>'K-8 (combined)'!C35</f>
        <v>0</v>
      </c>
      <c r="H53" s="90">
        <f>'K-8 (combined)'!D35</f>
        <v>0</v>
      </c>
      <c r="I53" s="90">
        <f>'K-8 (combined)'!F35</f>
        <v>0</v>
      </c>
      <c r="J53" s="90">
        <f>'K-8 (combined)'!H35</f>
        <v>0</v>
      </c>
      <c r="K53" s="90">
        <f>'K-8 (combined)'!I35</f>
        <v>0</v>
      </c>
      <c r="L53" s="90">
        <f>'K-8 (combined)'!J35</f>
        <v>0</v>
      </c>
      <c r="M53" s="90">
        <f>'K-8 (combined)'!K35</f>
        <v>0</v>
      </c>
      <c r="N53" s="90">
        <f>'K-8 (combined)'!L35</f>
        <v>0</v>
      </c>
      <c r="O53" s="90">
        <f>'K-8 (combined)'!M35</f>
        <v>0</v>
      </c>
      <c r="P53" s="93">
        <f>SUM(J53:O53)</f>
        <v>0</v>
      </c>
      <c r="Q53" s="277"/>
      <c r="R53" s="277"/>
      <c r="S53" s="278"/>
      <c r="T53" s="279"/>
      <c r="U53" s="277"/>
      <c r="V53" s="278"/>
      <c r="W53" s="287"/>
      <c r="X53" s="288"/>
      <c r="Y53" s="288"/>
      <c r="Z53" s="289"/>
    </row>
    <row r="54" spans="1:26" s="86" customFormat="1" ht="24" customHeight="1" x14ac:dyDescent="0.4">
      <c r="A54" s="81">
        <f>'Weekly Menus'!B8</f>
        <v>0</v>
      </c>
      <c r="B54" s="109"/>
      <c r="C54" s="119">
        <f>'K-8 (combined)'!B36</f>
        <v>0</v>
      </c>
      <c r="D54" s="78"/>
      <c r="E54" s="67"/>
      <c r="F54" s="77"/>
      <c r="G54" s="92">
        <f>'K-8 (combined)'!C36</f>
        <v>0</v>
      </c>
      <c r="H54" s="90">
        <f>'K-8 (combined)'!D36</f>
        <v>0</v>
      </c>
      <c r="I54" s="90">
        <f>'K-8 (combined)'!F36</f>
        <v>0</v>
      </c>
      <c r="J54" s="90">
        <f>'K-8 (combined)'!H36</f>
        <v>0</v>
      </c>
      <c r="K54" s="90">
        <f>'K-8 (combined)'!I36</f>
        <v>0</v>
      </c>
      <c r="L54" s="90">
        <f>'K-8 (combined)'!J36</f>
        <v>0</v>
      </c>
      <c r="M54" s="90">
        <f>'K-8 (combined)'!K36</f>
        <v>0</v>
      </c>
      <c r="N54" s="90">
        <f>'K-8 (combined)'!L36</f>
        <v>0</v>
      </c>
      <c r="O54" s="90">
        <f>'K-8 (combined)'!M36</f>
        <v>0</v>
      </c>
      <c r="P54" s="93">
        <f t="shared" ref="P54:P72" si="3">SUM(J54:O54)</f>
        <v>0</v>
      </c>
      <c r="Q54" s="277"/>
      <c r="R54" s="277"/>
      <c r="S54" s="278"/>
      <c r="T54" s="279"/>
      <c r="U54" s="277"/>
      <c r="V54" s="278"/>
      <c r="W54" s="287"/>
      <c r="X54" s="288"/>
      <c r="Y54" s="288"/>
      <c r="Z54" s="289"/>
    </row>
    <row r="55" spans="1:26" s="86" customFormat="1" ht="24" customHeight="1" x14ac:dyDescent="0.4">
      <c r="A55" s="81">
        <f>'Weekly Menus'!B9</f>
        <v>0</v>
      </c>
      <c r="B55" s="109"/>
      <c r="C55" s="119">
        <f>'K-8 (combined)'!B37</f>
        <v>0</v>
      </c>
      <c r="D55" s="78"/>
      <c r="E55" s="67"/>
      <c r="F55" s="77"/>
      <c r="G55" s="92">
        <f>'K-8 (combined)'!C37</f>
        <v>0</v>
      </c>
      <c r="H55" s="90">
        <f>'K-8 (combined)'!D37</f>
        <v>0</v>
      </c>
      <c r="I55" s="90">
        <f>'K-8 (combined)'!F37</f>
        <v>0</v>
      </c>
      <c r="J55" s="90">
        <f>'K-8 (combined)'!H37</f>
        <v>0</v>
      </c>
      <c r="K55" s="90">
        <f>'K-8 (combined)'!I37</f>
        <v>0</v>
      </c>
      <c r="L55" s="90">
        <f>'K-8 (combined)'!J37</f>
        <v>0</v>
      </c>
      <c r="M55" s="90">
        <f>'K-8 (combined)'!K37</f>
        <v>0</v>
      </c>
      <c r="N55" s="90">
        <f>'K-8 (combined)'!L37</f>
        <v>0</v>
      </c>
      <c r="O55" s="90">
        <f>'K-8 (combined)'!M37</f>
        <v>0</v>
      </c>
      <c r="P55" s="93">
        <f t="shared" si="3"/>
        <v>0</v>
      </c>
      <c r="Q55" s="277"/>
      <c r="R55" s="277"/>
      <c r="S55" s="278"/>
      <c r="T55" s="279"/>
      <c r="U55" s="277"/>
      <c r="V55" s="278"/>
      <c r="W55" s="287"/>
      <c r="X55" s="288"/>
      <c r="Y55" s="288"/>
      <c r="Z55" s="289"/>
    </row>
    <row r="56" spans="1:26" s="86" customFormat="1" ht="24" customHeight="1" x14ac:dyDescent="0.4">
      <c r="A56" s="81">
        <f>'Weekly Menus'!B10</f>
        <v>0</v>
      </c>
      <c r="B56" s="109"/>
      <c r="C56" s="119">
        <f>'K-8 (combined)'!B38</f>
        <v>0</v>
      </c>
      <c r="D56" s="78"/>
      <c r="E56" s="67"/>
      <c r="F56" s="77"/>
      <c r="G56" s="92">
        <f>'K-8 (combined)'!C38</f>
        <v>0</v>
      </c>
      <c r="H56" s="90">
        <f>'K-8 (combined)'!D38</f>
        <v>0</v>
      </c>
      <c r="I56" s="90">
        <f>'K-8 (combined)'!F38</f>
        <v>0</v>
      </c>
      <c r="J56" s="90">
        <f>'K-8 (combined)'!H38</f>
        <v>0</v>
      </c>
      <c r="K56" s="90">
        <f>'K-8 (combined)'!I38</f>
        <v>0</v>
      </c>
      <c r="L56" s="90">
        <f>'K-8 (combined)'!J38</f>
        <v>0</v>
      </c>
      <c r="M56" s="90">
        <f>'K-8 (combined)'!K38</f>
        <v>0</v>
      </c>
      <c r="N56" s="90">
        <f>'K-8 (combined)'!L38</f>
        <v>0</v>
      </c>
      <c r="O56" s="90">
        <f>'K-8 (combined)'!M38</f>
        <v>0</v>
      </c>
      <c r="P56" s="93">
        <f t="shared" si="3"/>
        <v>0</v>
      </c>
      <c r="Q56" s="277"/>
      <c r="R56" s="277"/>
      <c r="S56" s="278"/>
      <c r="T56" s="279"/>
      <c r="U56" s="277"/>
      <c r="V56" s="278"/>
      <c r="W56" s="287"/>
      <c r="X56" s="288"/>
      <c r="Y56" s="288"/>
      <c r="Z56" s="289"/>
    </row>
    <row r="57" spans="1:26" s="86" customFormat="1" ht="24" customHeight="1" x14ac:dyDescent="0.4">
      <c r="A57" s="81">
        <f>'Weekly Menus'!B11</f>
        <v>0</v>
      </c>
      <c r="B57" s="109"/>
      <c r="C57" s="119">
        <f>'K-8 (combined)'!B39</f>
        <v>0</v>
      </c>
      <c r="D57" s="78"/>
      <c r="E57" s="67"/>
      <c r="F57" s="77"/>
      <c r="G57" s="92">
        <f>'K-8 (combined)'!C39</f>
        <v>0</v>
      </c>
      <c r="H57" s="90">
        <f>'K-8 (combined)'!D39</f>
        <v>0</v>
      </c>
      <c r="I57" s="90">
        <f>'K-8 (combined)'!F39</f>
        <v>0</v>
      </c>
      <c r="J57" s="90">
        <f>'K-8 (combined)'!H39</f>
        <v>0</v>
      </c>
      <c r="K57" s="90">
        <f>'K-8 (combined)'!I39</f>
        <v>0</v>
      </c>
      <c r="L57" s="90">
        <f>'K-8 (combined)'!J39</f>
        <v>0</v>
      </c>
      <c r="M57" s="90">
        <f>'K-8 (combined)'!K39</f>
        <v>0</v>
      </c>
      <c r="N57" s="90">
        <f>'K-8 (combined)'!L39</f>
        <v>0</v>
      </c>
      <c r="O57" s="90">
        <f>'K-8 (combined)'!M39</f>
        <v>0</v>
      </c>
      <c r="P57" s="93">
        <f t="shared" si="3"/>
        <v>0</v>
      </c>
      <c r="Q57" s="277"/>
      <c r="R57" s="277"/>
      <c r="S57" s="278"/>
      <c r="T57" s="279"/>
      <c r="U57" s="277"/>
      <c r="V57" s="278"/>
      <c r="W57" s="287"/>
      <c r="X57" s="288"/>
      <c r="Y57" s="288"/>
      <c r="Z57" s="289"/>
    </row>
    <row r="58" spans="1:26" s="86" customFormat="1" ht="24" customHeight="1" x14ac:dyDescent="0.4">
      <c r="A58" s="81">
        <f>'Weekly Menus'!B12</f>
        <v>0</v>
      </c>
      <c r="B58" s="109"/>
      <c r="C58" s="119">
        <f>'K-8 (combined)'!B40</f>
        <v>0</v>
      </c>
      <c r="D58" s="78"/>
      <c r="E58" s="67"/>
      <c r="F58" s="77"/>
      <c r="G58" s="92">
        <f>'K-8 (combined)'!C40</f>
        <v>0</v>
      </c>
      <c r="H58" s="90">
        <f>'K-8 (combined)'!D40</f>
        <v>0</v>
      </c>
      <c r="I58" s="90">
        <f>'K-8 (combined)'!F40</f>
        <v>0</v>
      </c>
      <c r="J58" s="90">
        <f>'K-8 (combined)'!H40</f>
        <v>0</v>
      </c>
      <c r="K58" s="90">
        <f>'K-8 (combined)'!I40</f>
        <v>0</v>
      </c>
      <c r="L58" s="90">
        <f>'K-8 (combined)'!J40</f>
        <v>0</v>
      </c>
      <c r="M58" s="90">
        <f>'K-8 (combined)'!K40</f>
        <v>0</v>
      </c>
      <c r="N58" s="90">
        <f>'K-8 (combined)'!L40</f>
        <v>0</v>
      </c>
      <c r="O58" s="90">
        <f>'K-8 (combined)'!M40</f>
        <v>0</v>
      </c>
      <c r="P58" s="93">
        <f t="shared" si="3"/>
        <v>0</v>
      </c>
      <c r="Q58" s="277"/>
      <c r="R58" s="277"/>
      <c r="S58" s="278"/>
      <c r="T58" s="279"/>
      <c r="U58" s="277"/>
      <c r="V58" s="278"/>
      <c r="W58" s="287"/>
      <c r="X58" s="288"/>
      <c r="Y58" s="288"/>
      <c r="Z58" s="289"/>
    </row>
    <row r="59" spans="1:26" s="86" customFormat="1" ht="24" customHeight="1" x14ac:dyDescent="0.4">
      <c r="A59" s="81">
        <f>'Weekly Menus'!B13</f>
        <v>0</v>
      </c>
      <c r="B59" s="109"/>
      <c r="C59" s="119">
        <f>'K-8 (combined)'!B41</f>
        <v>0</v>
      </c>
      <c r="D59" s="78"/>
      <c r="E59" s="67"/>
      <c r="F59" s="77"/>
      <c r="G59" s="92">
        <f>'K-8 (combined)'!C41</f>
        <v>0</v>
      </c>
      <c r="H59" s="90">
        <f>'K-8 (combined)'!D41</f>
        <v>0</v>
      </c>
      <c r="I59" s="90">
        <f>'K-8 (combined)'!F41</f>
        <v>0</v>
      </c>
      <c r="J59" s="90">
        <f>'K-8 (combined)'!H41</f>
        <v>0</v>
      </c>
      <c r="K59" s="90">
        <f>'K-8 (combined)'!I41</f>
        <v>0</v>
      </c>
      <c r="L59" s="90">
        <f>'K-8 (combined)'!J41</f>
        <v>0</v>
      </c>
      <c r="M59" s="90">
        <f>'K-8 (combined)'!K41</f>
        <v>0</v>
      </c>
      <c r="N59" s="90">
        <f>'K-8 (combined)'!L41</f>
        <v>0</v>
      </c>
      <c r="O59" s="90">
        <f>'K-8 (combined)'!M41</f>
        <v>0</v>
      </c>
      <c r="P59" s="93">
        <f t="shared" si="3"/>
        <v>0</v>
      </c>
      <c r="Q59" s="277"/>
      <c r="R59" s="277"/>
      <c r="S59" s="278"/>
      <c r="T59" s="279"/>
      <c r="U59" s="277"/>
      <c r="V59" s="278"/>
      <c r="W59" s="287"/>
      <c r="X59" s="288"/>
      <c r="Y59" s="288"/>
      <c r="Z59" s="289"/>
    </row>
    <row r="60" spans="1:26" s="86" customFormat="1" ht="24" customHeight="1" x14ac:dyDescent="0.4">
      <c r="A60" s="81">
        <f>'Weekly Menus'!B14</f>
        <v>0</v>
      </c>
      <c r="B60" s="109"/>
      <c r="C60" s="119">
        <f>'K-8 (combined)'!B42</f>
        <v>0</v>
      </c>
      <c r="D60" s="78"/>
      <c r="E60" s="67"/>
      <c r="F60" s="77"/>
      <c r="G60" s="92">
        <f>'K-8 (combined)'!C42</f>
        <v>0</v>
      </c>
      <c r="H60" s="90">
        <f>'K-8 (combined)'!D42</f>
        <v>0</v>
      </c>
      <c r="I60" s="90">
        <f>'K-8 (combined)'!F42</f>
        <v>0</v>
      </c>
      <c r="J60" s="90">
        <f>'K-8 (combined)'!H42</f>
        <v>0</v>
      </c>
      <c r="K60" s="90">
        <f>'K-8 (combined)'!I42</f>
        <v>0</v>
      </c>
      <c r="L60" s="90">
        <f>'K-8 (combined)'!J42</f>
        <v>0</v>
      </c>
      <c r="M60" s="90">
        <f>'K-8 (combined)'!K42</f>
        <v>0</v>
      </c>
      <c r="N60" s="90">
        <f>'K-8 (combined)'!L42</f>
        <v>0</v>
      </c>
      <c r="O60" s="90">
        <f>'K-8 (combined)'!M42</f>
        <v>0</v>
      </c>
      <c r="P60" s="93">
        <f t="shared" si="3"/>
        <v>0</v>
      </c>
      <c r="Q60" s="277"/>
      <c r="R60" s="277"/>
      <c r="S60" s="278"/>
      <c r="T60" s="279"/>
      <c r="U60" s="277"/>
      <c r="V60" s="278"/>
      <c r="W60" s="287"/>
      <c r="X60" s="288"/>
      <c r="Y60" s="288"/>
      <c r="Z60" s="289"/>
    </row>
    <row r="61" spans="1:26" s="86" customFormat="1" ht="24" customHeight="1" x14ac:dyDescent="0.4">
      <c r="A61" s="81">
        <f>'Weekly Menus'!B15</f>
        <v>0</v>
      </c>
      <c r="B61" s="109"/>
      <c r="C61" s="119">
        <f>'K-8 (combined)'!B43</f>
        <v>0</v>
      </c>
      <c r="D61" s="78"/>
      <c r="E61" s="67"/>
      <c r="F61" s="77"/>
      <c r="G61" s="92">
        <f>'K-8 (combined)'!C43</f>
        <v>0</v>
      </c>
      <c r="H61" s="90">
        <f>'K-8 (combined)'!D43</f>
        <v>0</v>
      </c>
      <c r="I61" s="90">
        <f>'K-8 (combined)'!F43</f>
        <v>0</v>
      </c>
      <c r="J61" s="90">
        <f>'K-8 (combined)'!H43</f>
        <v>0</v>
      </c>
      <c r="K61" s="90">
        <f>'K-8 (combined)'!I43</f>
        <v>0</v>
      </c>
      <c r="L61" s="90">
        <f>'K-8 (combined)'!J43</f>
        <v>0</v>
      </c>
      <c r="M61" s="90">
        <f>'K-8 (combined)'!K43</f>
        <v>0</v>
      </c>
      <c r="N61" s="90">
        <f>'K-8 (combined)'!L43</f>
        <v>0</v>
      </c>
      <c r="O61" s="90">
        <f>'K-8 (combined)'!M43</f>
        <v>0</v>
      </c>
      <c r="P61" s="93">
        <f t="shared" si="3"/>
        <v>0</v>
      </c>
      <c r="Q61" s="277"/>
      <c r="R61" s="277"/>
      <c r="S61" s="278"/>
      <c r="T61" s="279"/>
      <c r="U61" s="277"/>
      <c r="V61" s="278"/>
      <c r="W61" s="287"/>
      <c r="X61" s="288"/>
      <c r="Y61" s="288"/>
      <c r="Z61" s="289"/>
    </row>
    <row r="62" spans="1:26" s="86" customFormat="1" ht="24" customHeight="1" x14ac:dyDescent="0.4">
      <c r="A62" s="81">
        <f>'Weekly Menus'!B16</f>
        <v>0</v>
      </c>
      <c r="B62" s="109"/>
      <c r="C62" s="119">
        <f>'K-8 (combined)'!B44</f>
        <v>0</v>
      </c>
      <c r="D62" s="78"/>
      <c r="E62" s="67"/>
      <c r="F62" s="77"/>
      <c r="G62" s="92">
        <f>'K-8 (combined)'!C44</f>
        <v>0</v>
      </c>
      <c r="H62" s="90">
        <f>'K-8 (combined)'!D44</f>
        <v>0</v>
      </c>
      <c r="I62" s="90">
        <f>'K-8 (combined)'!F44</f>
        <v>0</v>
      </c>
      <c r="J62" s="90">
        <f>'K-8 (combined)'!H44</f>
        <v>0</v>
      </c>
      <c r="K62" s="90">
        <f>'K-8 (combined)'!I44</f>
        <v>0</v>
      </c>
      <c r="L62" s="90">
        <f>'K-8 (combined)'!J44</f>
        <v>0</v>
      </c>
      <c r="M62" s="90">
        <f>'K-8 (combined)'!K44</f>
        <v>0</v>
      </c>
      <c r="N62" s="90">
        <f>'K-8 (combined)'!L44</f>
        <v>0</v>
      </c>
      <c r="O62" s="90">
        <f>'K-8 (combined)'!M44</f>
        <v>0</v>
      </c>
      <c r="P62" s="93">
        <f t="shared" si="3"/>
        <v>0</v>
      </c>
      <c r="Q62" s="277"/>
      <c r="R62" s="277"/>
      <c r="S62" s="278"/>
      <c r="T62" s="279"/>
      <c r="U62" s="277"/>
      <c r="V62" s="278"/>
      <c r="W62" s="287"/>
      <c r="X62" s="288"/>
      <c r="Y62" s="288"/>
      <c r="Z62" s="289"/>
    </row>
    <row r="63" spans="1:26" s="86" customFormat="1" ht="24" customHeight="1" x14ac:dyDescent="0.4">
      <c r="A63" s="81">
        <f>'Weekly Menus'!B17</f>
        <v>0</v>
      </c>
      <c r="B63" s="109"/>
      <c r="C63" s="119">
        <f>'K-8 (combined)'!B45</f>
        <v>0</v>
      </c>
      <c r="D63" s="78"/>
      <c r="E63" s="67"/>
      <c r="F63" s="77"/>
      <c r="G63" s="92">
        <f>'K-8 (combined)'!C45</f>
        <v>0</v>
      </c>
      <c r="H63" s="90">
        <f>'K-8 (combined)'!D45</f>
        <v>0</v>
      </c>
      <c r="I63" s="90">
        <f>'K-8 (combined)'!F45</f>
        <v>0</v>
      </c>
      <c r="J63" s="90">
        <f>'K-8 (combined)'!H45</f>
        <v>0</v>
      </c>
      <c r="K63" s="90">
        <f>'K-8 (combined)'!I45</f>
        <v>0</v>
      </c>
      <c r="L63" s="90">
        <f>'K-8 (combined)'!J45</f>
        <v>0</v>
      </c>
      <c r="M63" s="90">
        <f>'K-8 (combined)'!K45</f>
        <v>0</v>
      </c>
      <c r="N63" s="90">
        <f>'K-8 (combined)'!L45</f>
        <v>0</v>
      </c>
      <c r="O63" s="90">
        <f>'K-8 (combined)'!M45</f>
        <v>0</v>
      </c>
      <c r="P63" s="93">
        <f t="shared" si="3"/>
        <v>0</v>
      </c>
      <c r="Q63" s="277"/>
      <c r="R63" s="277"/>
      <c r="S63" s="278"/>
      <c r="T63" s="279"/>
      <c r="U63" s="277"/>
      <c r="V63" s="278"/>
      <c r="W63" s="280"/>
      <c r="X63" s="280"/>
      <c r="Y63" s="280"/>
      <c r="Z63" s="281"/>
    </row>
    <row r="64" spans="1:26" s="86" customFormat="1" ht="24" customHeight="1" x14ac:dyDescent="0.4">
      <c r="A64" s="81">
        <f>'Weekly Menus'!B18</f>
        <v>0</v>
      </c>
      <c r="B64" s="109"/>
      <c r="C64" s="119">
        <f>'K-8 (combined)'!B46</f>
        <v>0</v>
      </c>
      <c r="D64" s="78"/>
      <c r="E64" s="67"/>
      <c r="F64" s="77"/>
      <c r="G64" s="92">
        <f>'K-8 (combined)'!C46</f>
        <v>0</v>
      </c>
      <c r="H64" s="90">
        <f>'K-8 (combined)'!D46</f>
        <v>0</v>
      </c>
      <c r="I64" s="90">
        <f>'K-8 (combined)'!F46</f>
        <v>0</v>
      </c>
      <c r="J64" s="90">
        <f>'K-8 (combined)'!H46</f>
        <v>0</v>
      </c>
      <c r="K64" s="90">
        <f>'K-8 (combined)'!I46</f>
        <v>0</v>
      </c>
      <c r="L64" s="90">
        <f>'K-8 (combined)'!J46</f>
        <v>0</v>
      </c>
      <c r="M64" s="90">
        <f>'K-8 (combined)'!K46</f>
        <v>0</v>
      </c>
      <c r="N64" s="90">
        <f>'K-8 (combined)'!L46</f>
        <v>0</v>
      </c>
      <c r="O64" s="90">
        <f>'K-8 (combined)'!M46</f>
        <v>0</v>
      </c>
      <c r="P64" s="93">
        <f t="shared" si="3"/>
        <v>0</v>
      </c>
      <c r="Q64" s="277"/>
      <c r="R64" s="277"/>
      <c r="S64" s="278"/>
      <c r="T64" s="279"/>
      <c r="U64" s="277"/>
      <c r="V64" s="278"/>
      <c r="W64" s="280"/>
      <c r="X64" s="280"/>
      <c r="Y64" s="280"/>
      <c r="Z64" s="281"/>
    </row>
    <row r="65" spans="1:26" s="86" customFormat="1" ht="24" customHeight="1" x14ac:dyDescent="0.4">
      <c r="A65" s="81">
        <f>'Weekly Menus'!B19</f>
        <v>0</v>
      </c>
      <c r="B65" s="109"/>
      <c r="C65" s="119">
        <f>'K-8 (combined)'!B47</f>
        <v>0</v>
      </c>
      <c r="D65" s="78"/>
      <c r="E65" s="67"/>
      <c r="F65" s="77"/>
      <c r="G65" s="92">
        <f>'K-8 (combined)'!C47</f>
        <v>0</v>
      </c>
      <c r="H65" s="90">
        <f>'K-8 (combined)'!D47</f>
        <v>0</v>
      </c>
      <c r="I65" s="90">
        <f>'K-8 (combined)'!F47</f>
        <v>0</v>
      </c>
      <c r="J65" s="90">
        <f>'K-8 (combined)'!H47</f>
        <v>0</v>
      </c>
      <c r="K65" s="90">
        <f>'K-8 (combined)'!I47</f>
        <v>0</v>
      </c>
      <c r="L65" s="90">
        <f>'K-8 (combined)'!J47</f>
        <v>0</v>
      </c>
      <c r="M65" s="90">
        <f>'K-8 (combined)'!K47</f>
        <v>0</v>
      </c>
      <c r="N65" s="90">
        <f>'K-8 (combined)'!L47</f>
        <v>0</v>
      </c>
      <c r="O65" s="90">
        <f>'K-8 (combined)'!M47</f>
        <v>0</v>
      </c>
      <c r="P65" s="93">
        <f t="shared" si="3"/>
        <v>0</v>
      </c>
      <c r="Q65" s="277"/>
      <c r="R65" s="277"/>
      <c r="S65" s="278"/>
      <c r="T65" s="279"/>
      <c r="U65" s="277"/>
      <c r="V65" s="278"/>
      <c r="W65" s="280"/>
      <c r="X65" s="280"/>
      <c r="Y65" s="280"/>
      <c r="Z65" s="281"/>
    </row>
    <row r="66" spans="1:26" s="86" customFormat="1" ht="24" customHeight="1" x14ac:dyDescent="0.4">
      <c r="A66" s="81">
        <f>'Weekly Menus'!B20</f>
        <v>0</v>
      </c>
      <c r="B66" s="109"/>
      <c r="C66" s="119">
        <f>'K-8 (combined)'!B48</f>
        <v>0</v>
      </c>
      <c r="D66" s="78"/>
      <c r="E66" s="67"/>
      <c r="F66" s="77"/>
      <c r="G66" s="92">
        <f>'K-8 (combined)'!C48</f>
        <v>0</v>
      </c>
      <c r="H66" s="90">
        <f>'K-8 (combined)'!D48</f>
        <v>0</v>
      </c>
      <c r="I66" s="90">
        <f>'K-8 (combined)'!F48</f>
        <v>0</v>
      </c>
      <c r="J66" s="90">
        <f>'K-8 (combined)'!H48</f>
        <v>0</v>
      </c>
      <c r="K66" s="90">
        <f>'K-8 (combined)'!I48</f>
        <v>0</v>
      </c>
      <c r="L66" s="90">
        <f>'K-8 (combined)'!J48</f>
        <v>0</v>
      </c>
      <c r="M66" s="90">
        <f>'K-8 (combined)'!K48</f>
        <v>0</v>
      </c>
      <c r="N66" s="90">
        <f>'K-8 (combined)'!L48</f>
        <v>0</v>
      </c>
      <c r="O66" s="90">
        <f>'K-8 (combined)'!M48</f>
        <v>0</v>
      </c>
      <c r="P66" s="93">
        <f t="shared" si="3"/>
        <v>0</v>
      </c>
      <c r="Q66" s="277"/>
      <c r="R66" s="277"/>
      <c r="S66" s="278"/>
      <c r="T66" s="279"/>
      <c r="U66" s="277"/>
      <c r="V66" s="278"/>
      <c r="W66" s="280"/>
      <c r="X66" s="280"/>
      <c r="Y66" s="280"/>
      <c r="Z66" s="281"/>
    </row>
    <row r="67" spans="1:26" s="86" customFormat="1" ht="24" customHeight="1" x14ac:dyDescent="0.4">
      <c r="A67" s="81">
        <f>'Weekly Menus'!B21</f>
        <v>0</v>
      </c>
      <c r="B67" s="109"/>
      <c r="C67" s="119">
        <f>'K-8 (combined)'!B49</f>
        <v>0</v>
      </c>
      <c r="D67" s="78"/>
      <c r="E67" s="67"/>
      <c r="F67" s="77"/>
      <c r="G67" s="92">
        <f>'K-8 (combined)'!C49</f>
        <v>0</v>
      </c>
      <c r="H67" s="90">
        <f>'K-8 (combined)'!D49</f>
        <v>0</v>
      </c>
      <c r="I67" s="90">
        <f>'K-8 (combined)'!F49</f>
        <v>0</v>
      </c>
      <c r="J67" s="90">
        <f>'K-8 (combined)'!H49</f>
        <v>0</v>
      </c>
      <c r="K67" s="90">
        <f>'K-8 (combined)'!I49</f>
        <v>0</v>
      </c>
      <c r="L67" s="90">
        <f>'K-8 (combined)'!J49</f>
        <v>0</v>
      </c>
      <c r="M67" s="90">
        <f>'K-8 (combined)'!K49</f>
        <v>0</v>
      </c>
      <c r="N67" s="90">
        <f>'K-8 (combined)'!L49</f>
        <v>0</v>
      </c>
      <c r="O67" s="90">
        <f>'K-8 (combined)'!M49</f>
        <v>0</v>
      </c>
      <c r="P67" s="93">
        <f t="shared" si="3"/>
        <v>0</v>
      </c>
      <c r="Q67" s="277"/>
      <c r="R67" s="277"/>
      <c r="S67" s="278"/>
      <c r="T67" s="279"/>
      <c r="U67" s="277"/>
      <c r="V67" s="278"/>
      <c r="W67" s="280"/>
      <c r="X67" s="280"/>
      <c r="Y67" s="280"/>
      <c r="Z67" s="281"/>
    </row>
    <row r="68" spans="1:26" s="86" customFormat="1" ht="24" customHeight="1" x14ac:dyDescent="0.4">
      <c r="A68" s="81">
        <f>'Weekly Menus'!B22</f>
        <v>0</v>
      </c>
      <c r="B68" s="109"/>
      <c r="C68" s="119">
        <f>'K-8 (combined)'!B50</f>
        <v>0</v>
      </c>
      <c r="D68" s="78"/>
      <c r="E68" s="67"/>
      <c r="F68" s="77"/>
      <c r="G68" s="92">
        <f>'K-8 (combined)'!C50</f>
        <v>0</v>
      </c>
      <c r="H68" s="90">
        <f>'K-8 (combined)'!D50</f>
        <v>0</v>
      </c>
      <c r="I68" s="90">
        <f>'K-8 (combined)'!F50</f>
        <v>0</v>
      </c>
      <c r="J68" s="90">
        <f>'K-8 (combined)'!H50</f>
        <v>0</v>
      </c>
      <c r="K68" s="90">
        <f>'K-8 (combined)'!I50</f>
        <v>0</v>
      </c>
      <c r="L68" s="90">
        <f>'K-8 (combined)'!J50</f>
        <v>0</v>
      </c>
      <c r="M68" s="90">
        <f>'K-8 (combined)'!K50</f>
        <v>0</v>
      </c>
      <c r="N68" s="90">
        <f>'K-8 (combined)'!L50</f>
        <v>0</v>
      </c>
      <c r="O68" s="90">
        <f>'K-8 (combined)'!M50</f>
        <v>0</v>
      </c>
      <c r="P68" s="93">
        <f t="shared" si="3"/>
        <v>0</v>
      </c>
      <c r="Q68" s="277"/>
      <c r="R68" s="277"/>
      <c r="S68" s="278"/>
      <c r="T68" s="279"/>
      <c r="U68" s="277"/>
      <c r="V68" s="278"/>
      <c r="W68" s="280"/>
      <c r="X68" s="280"/>
      <c r="Y68" s="280"/>
      <c r="Z68" s="281"/>
    </row>
    <row r="69" spans="1:26" s="86" customFormat="1" ht="24" customHeight="1" x14ac:dyDescent="0.4">
      <c r="A69" s="81">
        <f>'Weekly Menus'!B23</f>
        <v>0</v>
      </c>
      <c r="B69" s="109"/>
      <c r="C69" s="119">
        <f>'K-8 (combined)'!B51</f>
        <v>0</v>
      </c>
      <c r="D69" s="78"/>
      <c r="E69" s="67"/>
      <c r="F69" s="77"/>
      <c r="G69" s="92">
        <f>'K-8 (combined)'!C51</f>
        <v>0</v>
      </c>
      <c r="H69" s="90">
        <f>'K-8 (combined)'!D51</f>
        <v>0</v>
      </c>
      <c r="I69" s="90">
        <f>'K-8 (combined)'!F51</f>
        <v>0</v>
      </c>
      <c r="J69" s="90">
        <f>'K-8 (combined)'!H51</f>
        <v>0</v>
      </c>
      <c r="K69" s="90">
        <f>'K-8 (combined)'!I51</f>
        <v>0</v>
      </c>
      <c r="L69" s="90">
        <f>'K-8 (combined)'!J51</f>
        <v>0</v>
      </c>
      <c r="M69" s="90">
        <f>'K-8 (combined)'!K51</f>
        <v>0</v>
      </c>
      <c r="N69" s="90">
        <f>'K-8 (combined)'!L51</f>
        <v>0</v>
      </c>
      <c r="O69" s="90">
        <f>'K-8 (combined)'!M51</f>
        <v>0</v>
      </c>
      <c r="P69" s="93">
        <f t="shared" si="3"/>
        <v>0</v>
      </c>
      <c r="Q69" s="277"/>
      <c r="R69" s="277"/>
      <c r="S69" s="278"/>
      <c r="T69" s="279"/>
      <c r="U69" s="277"/>
      <c r="V69" s="278"/>
      <c r="W69" s="280"/>
      <c r="X69" s="280"/>
      <c r="Y69" s="280"/>
      <c r="Z69" s="281"/>
    </row>
    <row r="70" spans="1:26" s="86" customFormat="1" ht="24" customHeight="1" x14ac:dyDescent="0.4">
      <c r="A70" s="81">
        <f>'Weekly Menus'!B24</f>
        <v>0</v>
      </c>
      <c r="B70" s="109"/>
      <c r="C70" s="119">
        <f>'K-8 (combined)'!B52</f>
        <v>0</v>
      </c>
      <c r="D70" s="78"/>
      <c r="E70" s="67"/>
      <c r="F70" s="77"/>
      <c r="G70" s="92">
        <f>'K-8 (combined)'!C52</f>
        <v>0</v>
      </c>
      <c r="H70" s="90">
        <f>'K-8 (combined)'!D52</f>
        <v>0</v>
      </c>
      <c r="I70" s="90">
        <f>'K-8 (combined)'!F52</f>
        <v>0</v>
      </c>
      <c r="J70" s="90">
        <f>'K-8 (combined)'!H52</f>
        <v>0</v>
      </c>
      <c r="K70" s="90">
        <f>'K-8 (combined)'!I52</f>
        <v>0</v>
      </c>
      <c r="L70" s="90">
        <f>'K-8 (combined)'!J52</f>
        <v>0</v>
      </c>
      <c r="M70" s="90">
        <f>'K-8 (combined)'!K52</f>
        <v>0</v>
      </c>
      <c r="N70" s="90">
        <f>'K-8 (combined)'!L52</f>
        <v>0</v>
      </c>
      <c r="O70" s="90">
        <f>'K-8 (combined)'!M52</f>
        <v>0</v>
      </c>
      <c r="P70" s="93">
        <f t="shared" si="3"/>
        <v>0</v>
      </c>
      <c r="Q70" s="277"/>
      <c r="R70" s="277"/>
      <c r="S70" s="278"/>
      <c r="T70" s="279"/>
      <c r="U70" s="277"/>
      <c r="V70" s="278"/>
      <c r="W70" s="280"/>
      <c r="X70" s="280"/>
      <c r="Y70" s="280"/>
      <c r="Z70" s="281"/>
    </row>
    <row r="71" spans="1:26" s="86" customFormat="1" ht="24" customHeight="1" x14ac:dyDescent="0.4">
      <c r="A71" s="81">
        <f>'Weekly Menus'!B25</f>
        <v>0</v>
      </c>
      <c r="B71" s="109"/>
      <c r="C71" s="119">
        <f>'K-8 (combined)'!B53</f>
        <v>0</v>
      </c>
      <c r="D71" s="78"/>
      <c r="E71" s="67"/>
      <c r="F71" s="77"/>
      <c r="G71" s="92">
        <f>'K-8 (combined)'!C53</f>
        <v>0</v>
      </c>
      <c r="H71" s="90">
        <f>'K-8 (combined)'!D53</f>
        <v>0</v>
      </c>
      <c r="I71" s="90">
        <f>'K-8 (combined)'!F53</f>
        <v>0</v>
      </c>
      <c r="J71" s="90">
        <f>'K-8 (combined)'!H53</f>
        <v>0</v>
      </c>
      <c r="K71" s="90">
        <f>'K-8 (combined)'!I53</f>
        <v>0</v>
      </c>
      <c r="L71" s="90">
        <f>'K-8 (combined)'!J53</f>
        <v>0</v>
      </c>
      <c r="M71" s="90">
        <f>'K-8 (combined)'!K53</f>
        <v>0</v>
      </c>
      <c r="N71" s="90">
        <f>'K-8 (combined)'!L53</f>
        <v>0</v>
      </c>
      <c r="O71" s="90">
        <f>'K-8 (combined)'!M53</f>
        <v>0</v>
      </c>
      <c r="P71" s="93">
        <f t="shared" si="3"/>
        <v>0</v>
      </c>
      <c r="Q71" s="277"/>
      <c r="R71" s="277"/>
      <c r="S71" s="278"/>
      <c r="T71" s="279"/>
      <c r="U71" s="277"/>
      <c r="V71" s="278"/>
      <c r="W71" s="280"/>
      <c r="X71" s="280"/>
      <c r="Y71" s="280"/>
      <c r="Z71" s="281"/>
    </row>
    <row r="72" spans="1:26" s="86" customFormat="1" ht="24" customHeight="1" thickBot="1" x14ac:dyDescent="0.45">
      <c r="A72" s="97">
        <f>'Weekly Menus'!B26</f>
        <v>0</v>
      </c>
      <c r="B72" s="110"/>
      <c r="C72" s="119">
        <f>'K-8 (combined)'!B54</f>
        <v>0</v>
      </c>
      <c r="D72" s="98"/>
      <c r="E72" s="99"/>
      <c r="F72" s="100"/>
      <c r="G72" s="94">
        <f>'K-8 (combined)'!C54</f>
        <v>0</v>
      </c>
      <c r="H72" s="95">
        <f>'K-8 (combined)'!D54</f>
        <v>0</v>
      </c>
      <c r="I72" s="95">
        <f>'K-8 (combined)'!F54</f>
        <v>0</v>
      </c>
      <c r="J72" s="95">
        <f>'K-8 (combined)'!H54</f>
        <v>0</v>
      </c>
      <c r="K72" s="95">
        <f>'K-8 (combined)'!I54</f>
        <v>0</v>
      </c>
      <c r="L72" s="95">
        <f>'K-8 (combined)'!J54</f>
        <v>0</v>
      </c>
      <c r="M72" s="95">
        <f>'K-8 (combined)'!K54</f>
        <v>0</v>
      </c>
      <c r="N72" s="95">
        <f>'K-8 (combined)'!L54</f>
        <v>0</v>
      </c>
      <c r="O72" s="95">
        <f>'K-8 (combined)'!M54</f>
        <v>0</v>
      </c>
      <c r="P72" s="96">
        <f t="shared" si="3"/>
        <v>0</v>
      </c>
      <c r="Q72" s="282"/>
      <c r="R72" s="282"/>
      <c r="S72" s="283"/>
      <c r="T72" s="284"/>
      <c r="U72" s="282"/>
      <c r="V72" s="283"/>
      <c r="W72" s="285"/>
      <c r="X72" s="285"/>
      <c r="Y72" s="285"/>
      <c r="Z72" s="286"/>
    </row>
    <row r="73" spans="1:26" s="86" customFormat="1" ht="24" customHeight="1" x14ac:dyDescent="0.4">
      <c r="A73" s="262" t="s">
        <v>55</v>
      </c>
      <c r="B73" s="263"/>
      <c r="C73" s="263"/>
      <c r="D73" s="263"/>
      <c r="E73" s="263"/>
      <c r="F73" s="263"/>
      <c r="G73" s="91"/>
      <c r="H73" s="91"/>
      <c r="I73" s="91"/>
      <c r="J73" s="91"/>
      <c r="K73" s="91"/>
      <c r="L73" s="91"/>
      <c r="M73" s="91"/>
      <c r="N73" s="91"/>
      <c r="O73" s="91"/>
      <c r="P73" s="105"/>
      <c r="Q73" s="264" t="s">
        <v>59</v>
      </c>
      <c r="R73" s="265"/>
      <c r="S73" s="265"/>
      <c r="T73" s="265"/>
      <c r="U73" s="265"/>
      <c r="V73" s="265"/>
      <c r="W73" s="265"/>
      <c r="X73" s="265"/>
      <c r="Y73" s="265"/>
      <c r="Z73" s="266"/>
    </row>
    <row r="74" spans="1:26" s="86" customFormat="1" ht="24" customHeight="1" x14ac:dyDescent="0.4">
      <c r="A74" s="273" t="s">
        <v>54</v>
      </c>
      <c r="B74" s="274"/>
      <c r="C74" s="274"/>
      <c r="D74" s="274"/>
      <c r="E74" s="274"/>
      <c r="F74" s="274"/>
      <c r="G74" s="88">
        <f>SUM(G53:G72)</f>
        <v>0</v>
      </c>
      <c r="H74" s="88">
        <f>SUM(H53:H72)</f>
        <v>0</v>
      </c>
      <c r="I74" s="88">
        <f t="shared" ref="I74:P74" si="4">SUM(I53:I72)</f>
        <v>0</v>
      </c>
      <c r="J74" s="88">
        <f t="shared" si="4"/>
        <v>0</v>
      </c>
      <c r="K74" s="88">
        <f t="shared" si="4"/>
        <v>0</v>
      </c>
      <c r="L74" s="88">
        <f t="shared" si="4"/>
        <v>0</v>
      </c>
      <c r="M74" s="88">
        <f t="shared" si="4"/>
        <v>0</v>
      </c>
      <c r="N74" s="88">
        <f t="shared" si="4"/>
        <v>0</v>
      </c>
      <c r="O74" s="88">
        <f t="shared" si="4"/>
        <v>0</v>
      </c>
      <c r="P74" s="103">
        <f t="shared" si="4"/>
        <v>0</v>
      </c>
      <c r="Q74" s="267"/>
      <c r="R74" s="268"/>
      <c r="S74" s="268"/>
      <c r="T74" s="268"/>
      <c r="U74" s="268"/>
      <c r="V74" s="268"/>
      <c r="W74" s="268"/>
      <c r="X74" s="268"/>
      <c r="Y74" s="268"/>
      <c r="Z74" s="269"/>
    </row>
    <row r="75" spans="1:26" s="86" customFormat="1" ht="24" customHeight="1" thickBot="1" x14ac:dyDescent="0.45">
      <c r="A75" s="275" t="s">
        <v>64</v>
      </c>
      <c r="B75" s="276"/>
      <c r="C75" s="276"/>
      <c r="D75" s="276"/>
      <c r="E75" s="276"/>
      <c r="F75" s="276"/>
      <c r="G75" s="89">
        <f>SUM(G36,G74)</f>
        <v>0</v>
      </c>
      <c r="H75" s="89">
        <f t="shared" ref="H75:P75" si="5">SUM(H36,H74)</f>
        <v>0</v>
      </c>
      <c r="I75" s="89">
        <f t="shared" si="5"/>
        <v>0</v>
      </c>
      <c r="J75" s="89">
        <f t="shared" si="5"/>
        <v>0</v>
      </c>
      <c r="K75" s="89">
        <f t="shared" si="5"/>
        <v>0</v>
      </c>
      <c r="L75" s="89">
        <f t="shared" si="5"/>
        <v>0</v>
      </c>
      <c r="M75" s="89">
        <f t="shared" si="5"/>
        <v>0</v>
      </c>
      <c r="N75" s="89">
        <f t="shared" si="5"/>
        <v>0</v>
      </c>
      <c r="O75" s="89">
        <f t="shared" si="5"/>
        <v>0</v>
      </c>
      <c r="P75" s="104">
        <f t="shared" si="5"/>
        <v>0</v>
      </c>
      <c r="Q75" s="270"/>
      <c r="R75" s="271"/>
      <c r="S75" s="271"/>
      <c r="T75" s="271"/>
      <c r="U75" s="271"/>
      <c r="V75" s="271"/>
      <c r="W75" s="271"/>
      <c r="X75" s="271"/>
      <c r="Y75" s="271"/>
      <c r="Z75" s="272"/>
    </row>
    <row r="76" spans="1:26" s="86" customFormat="1" ht="16.3" thickBot="1" x14ac:dyDescent="0.45">
      <c r="A76" s="70"/>
      <c r="B76" s="70"/>
      <c r="C76" s="70"/>
      <c r="D76" s="70"/>
      <c r="E76" s="70"/>
      <c r="F76" s="70"/>
      <c r="G76" s="70"/>
      <c r="H76" s="71"/>
      <c r="I76" s="70"/>
      <c r="J76" s="85"/>
      <c r="K76" s="85"/>
      <c r="L76" s="85"/>
      <c r="M76" s="85"/>
    </row>
    <row r="77" spans="1:26" s="86" customFormat="1" ht="24" customHeight="1" x14ac:dyDescent="0.4">
      <c r="A77" s="364" t="s">
        <v>70</v>
      </c>
      <c r="B77" s="365"/>
      <c r="C77" s="365"/>
      <c r="D77" s="365"/>
      <c r="E77" s="365"/>
      <c r="F77" s="365"/>
      <c r="G77" s="365"/>
      <c r="H77" s="365"/>
      <c r="I77" s="365"/>
      <c r="J77" s="365"/>
      <c r="K77" s="365"/>
      <c r="L77" s="365"/>
      <c r="M77" s="365"/>
      <c r="N77" s="365"/>
      <c r="O77" s="365"/>
      <c r="P77" s="365"/>
      <c r="Q77" s="365"/>
      <c r="R77" s="365"/>
      <c r="S77" s="365"/>
      <c r="T77" s="365"/>
      <c r="U77" s="365"/>
      <c r="V77" s="365"/>
      <c r="W77" s="365"/>
      <c r="X77" s="365"/>
      <c r="Y77" s="365"/>
      <c r="Z77" s="366"/>
    </row>
    <row r="78" spans="1:26" s="86" customFormat="1" ht="15" customHeight="1" x14ac:dyDescent="0.4">
      <c r="A78" s="123"/>
      <c r="B78" s="124"/>
      <c r="C78" s="124"/>
      <c r="D78" s="124"/>
      <c r="E78" s="124"/>
      <c r="F78" s="124"/>
      <c r="G78" s="124"/>
      <c r="H78" s="124"/>
      <c r="I78" s="124"/>
      <c r="J78" s="124"/>
      <c r="K78" s="124"/>
      <c r="L78" s="124"/>
      <c r="M78" s="124"/>
      <c r="N78" s="125"/>
      <c r="O78" s="125"/>
      <c r="P78" s="125"/>
      <c r="Q78" s="126"/>
      <c r="R78" s="126"/>
      <c r="S78" s="126"/>
      <c r="T78" s="126"/>
      <c r="U78" s="126"/>
      <c r="V78" s="126"/>
      <c r="W78" s="126"/>
      <c r="X78" s="126"/>
      <c r="Y78" s="126"/>
      <c r="Z78" s="127"/>
    </row>
    <row r="79" spans="1:26" s="86" customFormat="1" ht="15" customHeight="1" x14ac:dyDescent="0.4">
      <c r="A79" s="143" t="s">
        <v>61</v>
      </c>
      <c r="B79" s="129" t="s">
        <v>7</v>
      </c>
      <c r="C79" s="130"/>
      <c r="D79" s="124"/>
      <c r="E79" s="130"/>
      <c r="F79" s="130"/>
      <c r="G79" s="131"/>
      <c r="H79" s="131"/>
      <c r="I79" s="131"/>
      <c r="J79" s="131"/>
      <c r="K79" s="124"/>
      <c r="L79" s="124"/>
      <c r="M79" s="124"/>
      <c r="N79" s="125"/>
      <c r="O79" s="125"/>
      <c r="P79" s="125"/>
      <c r="Q79" s="131"/>
      <c r="R79" s="131"/>
      <c r="S79" s="131"/>
      <c r="T79" s="131"/>
      <c r="U79" s="131"/>
      <c r="V79" s="131"/>
      <c r="W79" s="131"/>
      <c r="X79" s="131"/>
      <c r="Y79" s="131"/>
      <c r="Z79" s="132"/>
    </row>
    <row r="80" spans="1:26" s="86" customFormat="1" ht="15" customHeight="1" x14ac:dyDescent="0.4">
      <c r="A80" s="143"/>
      <c r="B80" s="130"/>
      <c r="C80" s="130"/>
      <c r="D80" s="130"/>
      <c r="E80" s="130"/>
      <c r="F80" s="130"/>
      <c r="G80" s="130"/>
      <c r="H80" s="129"/>
      <c r="I80" s="130"/>
      <c r="J80" s="124"/>
      <c r="K80" s="124"/>
      <c r="L80" s="124"/>
      <c r="M80" s="124"/>
      <c r="N80" s="125"/>
      <c r="O80" s="125"/>
      <c r="P80" s="125"/>
      <c r="Q80" s="131"/>
      <c r="R80" s="131"/>
      <c r="S80" s="131"/>
      <c r="T80" s="131"/>
      <c r="U80" s="131"/>
      <c r="V80" s="131"/>
      <c r="W80" s="131"/>
      <c r="X80" s="131"/>
      <c r="Y80" s="131"/>
      <c r="Z80" s="132"/>
    </row>
    <row r="81" spans="1:26" s="86" customFormat="1" ht="15" customHeight="1" thickBot="1" x14ac:dyDescent="0.45">
      <c r="A81" s="143" t="s">
        <v>56</v>
      </c>
      <c r="B81" s="130"/>
      <c r="C81" s="130"/>
      <c r="D81" s="130"/>
      <c r="E81" s="130"/>
      <c r="F81" s="130"/>
      <c r="G81" s="130"/>
      <c r="H81" s="129"/>
      <c r="I81" s="130"/>
      <c r="J81" s="124"/>
      <c r="K81" s="124"/>
      <c r="L81" s="124"/>
      <c r="M81" s="124"/>
      <c r="N81" s="125"/>
      <c r="O81" s="125"/>
      <c r="P81" s="125"/>
      <c r="Q81" s="131"/>
      <c r="R81" s="131"/>
      <c r="S81" s="131"/>
      <c r="T81" s="131"/>
      <c r="U81" s="131"/>
      <c r="V81" s="131"/>
      <c r="W81" s="131"/>
      <c r="X81" s="131"/>
      <c r="Y81" s="131"/>
      <c r="Z81" s="132"/>
    </row>
    <row r="82" spans="1:26" s="86" customFormat="1" ht="15" customHeight="1" thickBot="1" x14ac:dyDescent="0.45">
      <c r="A82" s="143"/>
      <c r="B82" s="130"/>
      <c r="C82" s="130"/>
      <c r="D82" s="130"/>
      <c r="E82" s="367" t="s">
        <v>51</v>
      </c>
      <c r="F82" s="368"/>
      <c r="G82" s="368"/>
      <c r="H82" s="368"/>
      <c r="I82" s="368"/>
      <c r="J82" s="368"/>
      <c r="K82" s="368"/>
      <c r="L82" s="368"/>
      <c r="M82" s="369"/>
      <c r="N82" s="124"/>
      <c r="O82" s="124"/>
      <c r="P82" s="370" t="s">
        <v>53</v>
      </c>
      <c r="Q82" s="371"/>
      <c r="R82" s="371"/>
      <c r="S82" s="371"/>
      <c r="T82" s="371"/>
      <c r="U82" s="371"/>
      <c r="V82" s="371"/>
      <c r="W82" s="371"/>
      <c r="X82" s="372"/>
      <c r="Y82" s="131"/>
      <c r="Z82" s="132"/>
    </row>
    <row r="83" spans="1:26" s="86" customFormat="1" ht="15" customHeight="1" x14ac:dyDescent="0.45">
      <c r="A83" s="144" t="s">
        <v>57</v>
      </c>
      <c r="B83" s="133"/>
      <c r="C83" s="133"/>
      <c r="D83" s="134"/>
      <c r="E83" s="348"/>
      <c r="F83" s="349"/>
      <c r="G83" s="349"/>
      <c r="H83" s="352" t="s">
        <v>50</v>
      </c>
      <c r="I83" s="352"/>
      <c r="J83" s="354" t="s">
        <v>25</v>
      </c>
      <c r="K83" s="354"/>
      <c r="L83" s="354" t="s">
        <v>26</v>
      </c>
      <c r="M83" s="356"/>
      <c r="N83" s="135"/>
      <c r="O83" s="136"/>
      <c r="P83" s="358"/>
      <c r="Q83" s="359"/>
      <c r="R83" s="360"/>
      <c r="S83" s="343" t="s">
        <v>52</v>
      </c>
      <c r="T83" s="343"/>
      <c r="U83" s="343" t="s">
        <v>25</v>
      </c>
      <c r="V83" s="343"/>
      <c r="W83" s="343" t="s">
        <v>26</v>
      </c>
      <c r="X83" s="345"/>
      <c r="Y83" s="131"/>
      <c r="Z83" s="132"/>
    </row>
    <row r="84" spans="1:26" s="86" customFormat="1" ht="15" customHeight="1" x14ac:dyDescent="0.45">
      <c r="A84" s="144" t="s">
        <v>58</v>
      </c>
      <c r="B84" s="133"/>
      <c r="C84" s="133"/>
      <c r="D84" s="134"/>
      <c r="E84" s="350"/>
      <c r="F84" s="351"/>
      <c r="G84" s="351"/>
      <c r="H84" s="353"/>
      <c r="I84" s="353"/>
      <c r="J84" s="355"/>
      <c r="K84" s="355"/>
      <c r="L84" s="355"/>
      <c r="M84" s="357"/>
      <c r="N84" s="137"/>
      <c r="O84" s="137"/>
      <c r="P84" s="361"/>
      <c r="Q84" s="362"/>
      <c r="R84" s="363"/>
      <c r="S84" s="344"/>
      <c r="T84" s="344"/>
      <c r="U84" s="344"/>
      <c r="V84" s="344"/>
      <c r="W84" s="344"/>
      <c r="X84" s="346"/>
      <c r="Y84" s="131"/>
      <c r="Z84" s="132"/>
    </row>
    <row r="85" spans="1:26" s="86" customFormat="1" ht="15" customHeight="1" x14ac:dyDescent="0.4">
      <c r="A85" s="128"/>
      <c r="B85" s="130"/>
      <c r="C85" s="130"/>
      <c r="D85" s="130"/>
      <c r="E85" s="330" t="s">
        <v>47</v>
      </c>
      <c r="F85" s="331"/>
      <c r="G85" s="331"/>
      <c r="H85" s="347" t="s">
        <v>67</v>
      </c>
      <c r="I85" s="347"/>
      <c r="J85" s="334"/>
      <c r="K85" s="334"/>
      <c r="L85" s="335"/>
      <c r="M85" s="336"/>
      <c r="N85" s="137"/>
      <c r="O85" s="137"/>
      <c r="P85" s="337" t="s">
        <v>47</v>
      </c>
      <c r="Q85" s="338"/>
      <c r="R85" s="338"/>
      <c r="S85" s="347" t="s">
        <v>67</v>
      </c>
      <c r="T85" s="347"/>
      <c r="U85" s="317"/>
      <c r="V85" s="318"/>
      <c r="W85" s="317"/>
      <c r="X85" s="319"/>
      <c r="Y85" s="131"/>
      <c r="Z85" s="132"/>
    </row>
    <row r="86" spans="1:26" s="86" customFormat="1" ht="15" customHeight="1" x14ac:dyDescent="0.4">
      <c r="A86" s="138"/>
      <c r="B86" s="131"/>
      <c r="C86" s="131"/>
      <c r="D86" s="131"/>
      <c r="E86" s="330" t="s">
        <v>48</v>
      </c>
      <c r="F86" s="331"/>
      <c r="G86" s="331"/>
      <c r="H86" s="332"/>
      <c r="I86" s="332"/>
      <c r="J86" s="334"/>
      <c r="K86" s="334"/>
      <c r="L86" s="335"/>
      <c r="M86" s="336"/>
      <c r="N86" s="137"/>
      <c r="O86" s="137"/>
      <c r="P86" s="337" t="s">
        <v>48</v>
      </c>
      <c r="Q86" s="338"/>
      <c r="R86" s="338"/>
      <c r="S86" s="339"/>
      <c r="T86" s="340"/>
      <c r="U86" s="317"/>
      <c r="V86" s="318"/>
      <c r="W86" s="317"/>
      <c r="X86" s="319"/>
      <c r="Y86" s="131"/>
      <c r="Z86" s="132"/>
    </row>
    <row r="87" spans="1:26" s="86" customFormat="1" ht="15" customHeight="1" thickBot="1" x14ac:dyDescent="0.45">
      <c r="A87" s="138"/>
      <c r="B87" s="131"/>
      <c r="C87" s="131"/>
      <c r="D87" s="131"/>
      <c r="E87" s="320" t="s">
        <v>49</v>
      </c>
      <c r="F87" s="321"/>
      <c r="G87" s="321"/>
      <c r="H87" s="333"/>
      <c r="I87" s="333"/>
      <c r="J87" s="322"/>
      <c r="K87" s="322"/>
      <c r="L87" s="323"/>
      <c r="M87" s="324"/>
      <c r="N87" s="137"/>
      <c r="O87" s="137"/>
      <c r="P87" s="325" t="s">
        <v>49</v>
      </c>
      <c r="Q87" s="326"/>
      <c r="R87" s="326"/>
      <c r="S87" s="341"/>
      <c r="T87" s="342"/>
      <c r="U87" s="327"/>
      <c r="V87" s="328"/>
      <c r="W87" s="327"/>
      <c r="X87" s="329"/>
      <c r="Y87" s="131"/>
      <c r="Z87" s="132"/>
    </row>
    <row r="88" spans="1:26" s="86" customFormat="1" ht="15" customHeight="1" thickBot="1" x14ac:dyDescent="0.45">
      <c r="A88" s="139"/>
      <c r="B88" s="140"/>
      <c r="C88" s="140"/>
      <c r="D88" s="140"/>
      <c r="E88" s="140"/>
      <c r="F88" s="140"/>
      <c r="G88" s="140"/>
      <c r="H88" s="140"/>
      <c r="I88" s="140"/>
      <c r="J88" s="140"/>
      <c r="K88" s="140"/>
      <c r="L88" s="141"/>
      <c r="M88" s="141"/>
      <c r="N88" s="142"/>
      <c r="O88" s="142"/>
      <c r="P88" s="142"/>
      <c r="Q88" s="131"/>
      <c r="R88" s="131"/>
      <c r="S88" s="131"/>
      <c r="T88" s="131"/>
      <c r="U88" s="131"/>
      <c r="V88" s="131"/>
      <c r="W88" s="131"/>
      <c r="X88" s="131"/>
      <c r="Y88" s="131"/>
      <c r="Z88" s="132"/>
    </row>
    <row r="89" spans="1:26" s="86" customFormat="1" ht="15" customHeight="1" x14ac:dyDescent="0.4">
      <c r="A89" s="302" t="s">
        <v>65</v>
      </c>
      <c r="B89" s="304" t="s">
        <v>31</v>
      </c>
      <c r="C89" s="306" t="s">
        <v>41</v>
      </c>
      <c r="D89" s="308" t="s">
        <v>39</v>
      </c>
      <c r="E89" s="297"/>
      <c r="F89" s="309"/>
      <c r="G89" s="310" t="s">
        <v>42</v>
      </c>
      <c r="H89" s="311"/>
      <c r="I89" s="311"/>
      <c r="J89" s="311"/>
      <c r="K89" s="311"/>
      <c r="L89" s="311"/>
      <c r="M89" s="311"/>
      <c r="N89" s="311"/>
      <c r="O89" s="311"/>
      <c r="P89" s="312"/>
      <c r="Q89" s="313" t="s">
        <v>32</v>
      </c>
      <c r="R89" s="291"/>
      <c r="S89" s="314"/>
      <c r="T89" s="290" t="s">
        <v>33</v>
      </c>
      <c r="U89" s="291"/>
      <c r="V89" s="292"/>
      <c r="W89" s="296" t="s">
        <v>34</v>
      </c>
      <c r="X89" s="297"/>
      <c r="Y89" s="297"/>
      <c r="Z89" s="298"/>
    </row>
    <row r="90" spans="1:26" s="86" customFormat="1" ht="75" customHeight="1" x14ac:dyDescent="0.4">
      <c r="A90" s="303"/>
      <c r="B90" s="305"/>
      <c r="C90" s="307"/>
      <c r="D90" s="83" t="s">
        <v>35</v>
      </c>
      <c r="E90" s="84" t="s">
        <v>36</v>
      </c>
      <c r="F90" s="87" t="s">
        <v>37</v>
      </c>
      <c r="G90" s="79" t="s">
        <v>0</v>
      </c>
      <c r="H90" s="72" t="s">
        <v>72</v>
      </c>
      <c r="I90" s="72" t="s">
        <v>1</v>
      </c>
      <c r="J90" s="73" t="s">
        <v>43</v>
      </c>
      <c r="K90" s="73" t="s">
        <v>44</v>
      </c>
      <c r="L90" s="73" t="s">
        <v>2</v>
      </c>
      <c r="M90" s="73" t="s">
        <v>3</v>
      </c>
      <c r="N90" s="73" t="s">
        <v>4</v>
      </c>
      <c r="O90" s="73" t="s">
        <v>45</v>
      </c>
      <c r="P90" s="80" t="s">
        <v>46</v>
      </c>
      <c r="Q90" s="315"/>
      <c r="R90" s="294"/>
      <c r="S90" s="316"/>
      <c r="T90" s="293"/>
      <c r="U90" s="294"/>
      <c r="V90" s="295"/>
      <c r="W90" s="299"/>
      <c r="X90" s="300"/>
      <c r="Y90" s="300"/>
      <c r="Z90" s="301"/>
    </row>
    <row r="91" spans="1:26" s="86" customFormat="1" ht="24" customHeight="1" x14ac:dyDescent="0.4">
      <c r="A91" s="81">
        <f>'Weekly Menus'!C7</f>
        <v>0</v>
      </c>
      <c r="B91" s="109"/>
      <c r="C91" s="119">
        <f>'K-8 (combined)'!B64</f>
        <v>0</v>
      </c>
      <c r="D91" s="111"/>
      <c r="E91" s="112"/>
      <c r="F91" s="113"/>
      <c r="G91" s="92">
        <f>'K-8 (combined)'!C64</f>
        <v>0</v>
      </c>
      <c r="H91" s="90">
        <f>'K-8 (combined)'!D64</f>
        <v>0</v>
      </c>
      <c r="I91" s="90">
        <f>'K-8 (combined)'!F64</f>
        <v>0</v>
      </c>
      <c r="J91" s="90">
        <f>'K-8 (combined)'!H64</f>
        <v>0</v>
      </c>
      <c r="K91" s="90">
        <f>'K-8 (combined)'!I64</f>
        <v>0</v>
      </c>
      <c r="L91" s="90">
        <f>'K-8 (combined)'!J64</f>
        <v>0</v>
      </c>
      <c r="M91" s="90">
        <f>'K-8 (combined)'!K64</f>
        <v>0</v>
      </c>
      <c r="N91" s="90">
        <f>'K-8 (combined)'!L64</f>
        <v>0</v>
      </c>
      <c r="O91" s="90">
        <f>'K-8 (combined)'!M64</f>
        <v>0</v>
      </c>
      <c r="P91" s="93">
        <f>SUM(J91:O91)</f>
        <v>0</v>
      </c>
      <c r="Q91" s="277"/>
      <c r="R91" s="277"/>
      <c r="S91" s="278"/>
      <c r="T91" s="279"/>
      <c r="U91" s="277"/>
      <c r="V91" s="278"/>
      <c r="W91" s="287"/>
      <c r="X91" s="288"/>
      <c r="Y91" s="288"/>
      <c r="Z91" s="289"/>
    </row>
    <row r="92" spans="1:26" s="86" customFormat="1" ht="24" customHeight="1" x14ac:dyDescent="0.4">
      <c r="A92" s="81">
        <f>'Weekly Menus'!C8</f>
        <v>0</v>
      </c>
      <c r="B92" s="109"/>
      <c r="C92" s="119">
        <f>'K-8 (combined)'!B65</f>
        <v>0</v>
      </c>
      <c r="D92" s="111"/>
      <c r="E92" s="112"/>
      <c r="F92" s="113"/>
      <c r="G92" s="92">
        <f>'K-8 (combined)'!C65</f>
        <v>0</v>
      </c>
      <c r="H92" s="90">
        <f>'K-8 (combined)'!D65</f>
        <v>0</v>
      </c>
      <c r="I92" s="90">
        <f>'K-8 (combined)'!F65</f>
        <v>0</v>
      </c>
      <c r="J92" s="90">
        <f>'K-8 (combined)'!H65</f>
        <v>0</v>
      </c>
      <c r="K92" s="90">
        <f>'K-8 (combined)'!I65</f>
        <v>0</v>
      </c>
      <c r="L92" s="90">
        <f>'K-8 (combined)'!J65</f>
        <v>0</v>
      </c>
      <c r="M92" s="90">
        <f>'K-8 (combined)'!K65</f>
        <v>0</v>
      </c>
      <c r="N92" s="90">
        <f>'K-8 (combined)'!L65</f>
        <v>0</v>
      </c>
      <c r="O92" s="90">
        <f>'K-8 (combined)'!M65</f>
        <v>0</v>
      </c>
      <c r="P92" s="93">
        <f t="shared" ref="P92:P110" si="6">SUM(J92:O92)</f>
        <v>0</v>
      </c>
      <c r="Q92" s="277"/>
      <c r="R92" s="277"/>
      <c r="S92" s="278"/>
      <c r="T92" s="279"/>
      <c r="U92" s="277"/>
      <c r="V92" s="278"/>
      <c r="W92" s="287"/>
      <c r="X92" s="288"/>
      <c r="Y92" s="288"/>
      <c r="Z92" s="289"/>
    </row>
    <row r="93" spans="1:26" s="86" customFormat="1" ht="24" customHeight="1" x14ac:dyDescent="0.4">
      <c r="A93" s="81">
        <f>'Weekly Menus'!C9</f>
        <v>0</v>
      </c>
      <c r="B93" s="109"/>
      <c r="C93" s="119">
        <f>'K-8 (combined)'!B66</f>
        <v>0</v>
      </c>
      <c r="D93" s="111"/>
      <c r="E93" s="112"/>
      <c r="F93" s="113"/>
      <c r="G93" s="92">
        <f>'K-8 (combined)'!C66</f>
        <v>0</v>
      </c>
      <c r="H93" s="90">
        <f>'K-8 (combined)'!D66</f>
        <v>0</v>
      </c>
      <c r="I93" s="90">
        <f>'K-8 (combined)'!F66</f>
        <v>0</v>
      </c>
      <c r="J93" s="90">
        <f>'K-8 (combined)'!H66</f>
        <v>0</v>
      </c>
      <c r="K93" s="90">
        <f>'K-8 (combined)'!I66</f>
        <v>0</v>
      </c>
      <c r="L93" s="90">
        <f>'K-8 (combined)'!J66</f>
        <v>0</v>
      </c>
      <c r="M93" s="90">
        <f>'K-8 (combined)'!K66</f>
        <v>0</v>
      </c>
      <c r="N93" s="90">
        <f>'K-8 (combined)'!L66</f>
        <v>0</v>
      </c>
      <c r="O93" s="90">
        <f>'K-8 (combined)'!M66</f>
        <v>0</v>
      </c>
      <c r="P93" s="93">
        <f t="shared" si="6"/>
        <v>0</v>
      </c>
      <c r="Q93" s="277"/>
      <c r="R93" s="277"/>
      <c r="S93" s="278"/>
      <c r="T93" s="279"/>
      <c r="U93" s="277"/>
      <c r="V93" s="278"/>
      <c r="W93" s="287"/>
      <c r="X93" s="288"/>
      <c r="Y93" s="288"/>
      <c r="Z93" s="289"/>
    </row>
    <row r="94" spans="1:26" s="86" customFormat="1" ht="24" customHeight="1" x14ac:dyDescent="0.4">
      <c r="A94" s="81">
        <f>'Weekly Menus'!C10</f>
        <v>0</v>
      </c>
      <c r="B94" s="109"/>
      <c r="C94" s="119">
        <f>'K-8 (combined)'!B67</f>
        <v>0</v>
      </c>
      <c r="D94" s="111"/>
      <c r="E94" s="112"/>
      <c r="F94" s="113"/>
      <c r="G94" s="92">
        <f>'K-8 (combined)'!C67</f>
        <v>0</v>
      </c>
      <c r="H94" s="90">
        <f>'K-8 (combined)'!D67</f>
        <v>0</v>
      </c>
      <c r="I94" s="90">
        <f>'K-8 (combined)'!F67</f>
        <v>0</v>
      </c>
      <c r="J94" s="90">
        <f>'K-8 (combined)'!H67</f>
        <v>0</v>
      </c>
      <c r="K94" s="90">
        <f>'K-8 (combined)'!I67</f>
        <v>0</v>
      </c>
      <c r="L94" s="90">
        <f>'K-8 (combined)'!J67</f>
        <v>0</v>
      </c>
      <c r="M94" s="90">
        <f>'K-8 (combined)'!K67</f>
        <v>0</v>
      </c>
      <c r="N94" s="90">
        <f>'K-8 (combined)'!L67</f>
        <v>0</v>
      </c>
      <c r="O94" s="90">
        <f>'K-8 (combined)'!M67</f>
        <v>0</v>
      </c>
      <c r="P94" s="93">
        <f t="shared" si="6"/>
        <v>0</v>
      </c>
      <c r="Q94" s="277"/>
      <c r="R94" s="277"/>
      <c r="S94" s="278"/>
      <c r="T94" s="279"/>
      <c r="U94" s="277"/>
      <c r="V94" s="278"/>
      <c r="W94" s="287"/>
      <c r="X94" s="288"/>
      <c r="Y94" s="288"/>
      <c r="Z94" s="289"/>
    </row>
    <row r="95" spans="1:26" s="86" customFormat="1" ht="24" customHeight="1" x14ac:dyDescent="0.4">
      <c r="A95" s="81">
        <f>'Weekly Menus'!C11</f>
        <v>0</v>
      </c>
      <c r="B95" s="109"/>
      <c r="C95" s="119">
        <f>'K-8 (combined)'!B68</f>
        <v>0</v>
      </c>
      <c r="D95" s="111"/>
      <c r="E95" s="112"/>
      <c r="F95" s="113"/>
      <c r="G95" s="92">
        <f>'K-8 (combined)'!C68</f>
        <v>0</v>
      </c>
      <c r="H95" s="90">
        <f>'K-8 (combined)'!D68</f>
        <v>0</v>
      </c>
      <c r="I95" s="90">
        <f>'K-8 (combined)'!F68</f>
        <v>0</v>
      </c>
      <c r="J95" s="90">
        <f>'K-8 (combined)'!H68</f>
        <v>0</v>
      </c>
      <c r="K95" s="90">
        <f>'K-8 (combined)'!I68</f>
        <v>0</v>
      </c>
      <c r="L95" s="90">
        <f>'K-8 (combined)'!J68</f>
        <v>0</v>
      </c>
      <c r="M95" s="90">
        <f>'K-8 (combined)'!K68</f>
        <v>0</v>
      </c>
      <c r="N95" s="90">
        <f>'K-8 (combined)'!L68</f>
        <v>0</v>
      </c>
      <c r="O95" s="90">
        <f>'K-8 (combined)'!M68</f>
        <v>0</v>
      </c>
      <c r="P95" s="93">
        <f t="shared" si="6"/>
        <v>0</v>
      </c>
      <c r="Q95" s="277"/>
      <c r="R95" s="277"/>
      <c r="S95" s="278"/>
      <c r="T95" s="279"/>
      <c r="U95" s="277"/>
      <c r="V95" s="278"/>
      <c r="W95" s="287"/>
      <c r="X95" s="288"/>
      <c r="Y95" s="288"/>
      <c r="Z95" s="289"/>
    </row>
    <row r="96" spans="1:26" s="86" customFormat="1" ht="24" customHeight="1" x14ac:dyDescent="0.4">
      <c r="A96" s="81">
        <f>'Weekly Menus'!C12</f>
        <v>0</v>
      </c>
      <c r="B96" s="109"/>
      <c r="C96" s="119">
        <f>'K-8 (combined)'!B69</f>
        <v>0</v>
      </c>
      <c r="D96" s="111"/>
      <c r="E96" s="112"/>
      <c r="F96" s="113"/>
      <c r="G96" s="92">
        <f>'K-8 (combined)'!C69</f>
        <v>0</v>
      </c>
      <c r="H96" s="90">
        <f>'K-8 (combined)'!D69</f>
        <v>0</v>
      </c>
      <c r="I96" s="90">
        <f>'K-8 (combined)'!F69</f>
        <v>0</v>
      </c>
      <c r="J96" s="90">
        <f>'K-8 (combined)'!H69</f>
        <v>0</v>
      </c>
      <c r="K96" s="90">
        <f>'K-8 (combined)'!I69</f>
        <v>0</v>
      </c>
      <c r="L96" s="90">
        <f>'K-8 (combined)'!J69</f>
        <v>0</v>
      </c>
      <c r="M96" s="90">
        <f>'K-8 (combined)'!K69</f>
        <v>0</v>
      </c>
      <c r="N96" s="90">
        <f>'K-8 (combined)'!L69</f>
        <v>0</v>
      </c>
      <c r="O96" s="90">
        <f>'K-8 (combined)'!M69</f>
        <v>0</v>
      </c>
      <c r="P96" s="93">
        <f t="shared" si="6"/>
        <v>0</v>
      </c>
      <c r="Q96" s="277"/>
      <c r="R96" s="277"/>
      <c r="S96" s="278"/>
      <c r="T96" s="279"/>
      <c r="U96" s="277"/>
      <c r="V96" s="278"/>
      <c r="W96" s="287"/>
      <c r="X96" s="288"/>
      <c r="Y96" s="288"/>
      <c r="Z96" s="289"/>
    </row>
    <row r="97" spans="1:26" s="86" customFormat="1" ht="24" customHeight="1" x14ac:dyDescent="0.4">
      <c r="A97" s="81">
        <f>'Weekly Menus'!C13</f>
        <v>0</v>
      </c>
      <c r="B97" s="109"/>
      <c r="C97" s="119">
        <f>'K-8 (combined)'!B70</f>
        <v>0</v>
      </c>
      <c r="D97" s="111"/>
      <c r="E97" s="112"/>
      <c r="F97" s="113"/>
      <c r="G97" s="92">
        <f>'K-8 (combined)'!C70</f>
        <v>0</v>
      </c>
      <c r="H97" s="90">
        <f>'K-8 (combined)'!D70</f>
        <v>0</v>
      </c>
      <c r="I97" s="90">
        <f>'K-8 (combined)'!F70</f>
        <v>0</v>
      </c>
      <c r="J97" s="90">
        <f>'K-8 (combined)'!H70</f>
        <v>0</v>
      </c>
      <c r="K97" s="90">
        <f>'K-8 (combined)'!I70</f>
        <v>0</v>
      </c>
      <c r="L97" s="90">
        <f>'K-8 (combined)'!J70</f>
        <v>0</v>
      </c>
      <c r="M97" s="90">
        <f>'K-8 (combined)'!K70</f>
        <v>0</v>
      </c>
      <c r="N97" s="90">
        <f>'K-8 (combined)'!L70</f>
        <v>0</v>
      </c>
      <c r="O97" s="90">
        <f>'K-8 (combined)'!M70</f>
        <v>0</v>
      </c>
      <c r="P97" s="93">
        <f t="shared" si="6"/>
        <v>0</v>
      </c>
      <c r="Q97" s="277"/>
      <c r="R97" s="277"/>
      <c r="S97" s="278"/>
      <c r="T97" s="279"/>
      <c r="U97" s="277"/>
      <c r="V97" s="278"/>
      <c r="W97" s="287"/>
      <c r="X97" s="288"/>
      <c r="Y97" s="288"/>
      <c r="Z97" s="289"/>
    </row>
    <row r="98" spans="1:26" s="86" customFormat="1" ht="24" customHeight="1" x14ac:dyDescent="0.4">
      <c r="A98" s="81">
        <f>'Weekly Menus'!C14</f>
        <v>0</v>
      </c>
      <c r="B98" s="109"/>
      <c r="C98" s="119">
        <f>'K-8 (combined)'!B71</f>
        <v>0</v>
      </c>
      <c r="D98" s="111"/>
      <c r="E98" s="112"/>
      <c r="F98" s="113"/>
      <c r="G98" s="92">
        <f>'K-8 (combined)'!C71</f>
        <v>0</v>
      </c>
      <c r="H98" s="90">
        <f>'K-8 (combined)'!D71</f>
        <v>0</v>
      </c>
      <c r="I98" s="90">
        <f>'K-8 (combined)'!F71</f>
        <v>0</v>
      </c>
      <c r="J98" s="90">
        <f>'K-8 (combined)'!H71</f>
        <v>0</v>
      </c>
      <c r="K98" s="90">
        <f>'K-8 (combined)'!I71</f>
        <v>0</v>
      </c>
      <c r="L98" s="90">
        <f>'K-8 (combined)'!J71</f>
        <v>0</v>
      </c>
      <c r="M98" s="90">
        <f>'K-8 (combined)'!K71</f>
        <v>0</v>
      </c>
      <c r="N98" s="90">
        <f>'K-8 (combined)'!L71</f>
        <v>0</v>
      </c>
      <c r="O98" s="90">
        <f>'K-8 (combined)'!M71</f>
        <v>0</v>
      </c>
      <c r="P98" s="93">
        <f t="shared" si="6"/>
        <v>0</v>
      </c>
      <c r="Q98" s="277"/>
      <c r="R98" s="277"/>
      <c r="S98" s="278"/>
      <c r="T98" s="279"/>
      <c r="U98" s="277"/>
      <c r="V98" s="278"/>
      <c r="W98" s="287"/>
      <c r="X98" s="288"/>
      <c r="Y98" s="288"/>
      <c r="Z98" s="289"/>
    </row>
    <row r="99" spans="1:26" s="86" customFormat="1" ht="24" customHeight="1" x14ac:dyDescent="0.4">
      <c r="A99" s="81">
        <f>'Weekly Menus'!C15</f>
        <v>0</v>
      </c>
      <c r="B99" s="109"/>
      <c r="C99" s="119">
        <f>'K-8 (combined)'!B72</f>
        <v>0</v>
      </c>
      <c r="D99" s="111"/>
      <c r="E99" s="112"/>
      <c r="F99" s="113"/>
      <c r="G99" s="92">
        <f>'K-8 (combined)'!C72</f>
        <v>0</v>
      </c>
      <c r="H99" s="90">
        <f>'K-8 (combined)'!D72</f>
        <v>0</v>
      </c>
      <c r="I99" s="90">
        <f>'K-8 (combined)'!F72</f>
        <v>0</v>
      </c>
      <c r="J99" s="90">
        <f>'K-8 (combined)'!H72</f>
        <v>0</v>
      </c>
      <c r="K99" s="90">
        <f>'K-8 (combined)'!I72</f>
        <v>0</v>
      </c>
      <c r="L99" s="90">
        <f>'K-8 (combined)'!J72</f>
        <v>0</v>
      </c>
      <c r="M99" s="90">
        <f>'K-8 (combined)'!K72</f>
        <v>0</v>
      </c>
      <c r="N99" s="90">
        <f>'K-8 (combined)'!L72</f>
        <v>0</v>
      </c>
      <c r="O99" s="90">
        <f>'K-8 (combined)'!M72</f>
        <v>0</v>
      </c>
      <c r="P99" s="93">
        <f t="shared" si="6"/>
        <v>0</v>
      </c>
      <c r="Q99" s="277"/>
      <c r="R99" s="277"/>
      <c r="S99" s="278"/>
      <c r="T99" s="279"/>
      <c r="U99" s="277"/>
      <c r="V99" s="278"/>
      <c r="W99" s="287"/>
      <c r="X99" s="288"/>
      <c r="Y99" s="288"/>
      <c r="Z99" s="289"/>
    </row>
    <row r="100" spans="1:26" s="86" customFormat="1" ht="24" customHeight="1" x14ac:dyDescent="0.4">
      <c r="A100" s="81">
        <f>'Weekly Menus'!C16</f>
        <v>0</v>
      </c>
      <c r="B100" s="109"/>
      <c r="C100" s="119">
        <f>'K-8 (combined)'!B73</f>
        <v>0</v>
      </c>
      <c r="D100" s="111"/>
      <c r="E100" s="112"/>
      <c r="F100" s="113"/>
      <c r="G100" s="92">
        <f>'K-8 (combined)'!C73</f>
        <v>0</v>
      </c>
      <c r="H100" s="90">
        <f>'K-8 (combined)'!D73</f>
        <v>0</v>
      </c>
      <c r="I100" s="90">
        <f>'K-8 (combined)'!F73</f>
        <v>0</v>
      </c>
      <c r="J100" s="90">
        <f>'K-8 (combined)'!H73</f>
        <v>0</v>
      </c>
      <c r="K100" s="90">
        <f>'K-8 (combined)'!I73</f>
        <v>0</v>
      </c>
      <c r="L100" s="90">
        <f>'K-8 (combined)'!J73</f>
        <v>0</v>
      </c>
      <c r="M100" s="90">
        <f>'K-8 (combined)'!K73</f>
        <v>0</v>
      </c>
      <c r="N100" s="90">
        <f>'K-8 (combined)'!L73</f>
        <v>0</v>
      </c>
      <c r="O100" s="90">
        <f>'K-8 (combined)'!M73</f>
        <v>0</v>
      </c>
      <c r="P100" s="93">
        <f t="shared" si="6"/>
        <v>0</v>
      </c>
      <c r="Q100" s="277"/>
      <c r="R100" s="277"/>
      <c r="S100" s="278"/>
      <c r="T100" s="279"/>
      <c r="U100" s="277"/>
      <c r="V100" s="278"/>
      <c r="W100" s="287"/>
      <c r="X100" s="288"/>
      <c r="Y100" s="288"/>
      <c r="Z100" s="289"/>
    </row>
    <row r="101" spans="1:26" s="86" customFormat="1" ht="24" customHeight="1" x14ac:dyDescent="0.4">
      <c r="A101" s="81">
        <f>'Weekly Menus'!C17</f>
        <v>0</v>
      </c>
      <c r="B101" s="109"/>
      <c r="C101" s="119">
        <f>'K-8 (combined)'!B74</f>
        <v>0</v>
      </c>
      <c r="D101" s="111"/>
      <c r="E101" s="112"/>
      <c r="F101" s="113"/>
      <c r="G101" s="92">
        <f>'K-8 (combined)'!C74</f>
        <v>0</v>
      </c>
      <c r="H101" s="90">
        <f>'K-8 (combined)'!D74</f>
        <v>0</v>
      </c>
      <c r="I101" s="90">
        <f>'K-8 (combined)'!F74</f>
        <v>0</v>
      </c>
      <c r="J101" s="90">
        <f>'K-8 (combined)'!H74</f>
        <v>0</v>
      </c>
      <c r="K101" s="90">
        <f>'K-8 (combined)'!I74</f>
        <v>0</v>
      </c>
      <c r="L101" s="90">
        <f>'K-8 (combined)'!J74</f>
        <v>0</v>
      </c>
      <c r="M101" s="90">
        <f>'K-8 (combined)'!K74</f>
        <v>0</v>
      </c>
      <c r="N101" s="90">
        <f>'K-8 (combined)'!L74</f>
        <v>0</v>
      </c>
      <c r="O101" s="90">
        <f>'K-8 (combined)'!M74</f>
        <v>0</v>
      </c>
      <c r="P101" s="93">
        <f t="shared" si="6"/>
        <v>0</v>
      </c>
      <c r="Q101" s="277"/>
      <c r="R101" s="277"/>
      <c r="S101" s="278"/>
      <c r="T101" s="279"/>
      <c r="U101" s="277"/>
      <c r="V101" s="278"/>
      <c r="W101" s="280"/>
      <c r="X101" s="280"/>
      <c r="Y101" s="280"/>
      <c r="Z101" s="281"/>
    </row>
    <row r="102" spans="1:26" s="86" customFormat="1" ht="24" customHeight="1" x14ac:dyDescent="0.4">
      <c r="A102" s="81">
        <f>'Weekly Menus'!C18</f>
        <v>0</v>
      </c>
      <c r="B102" s="109"/>
      <c r="C102" s="119">
        <f>'K-8 (combined)'!B75</f>
        <v>0</v>
      </c>
      <c r="D102" s="111"/>
      <c r="E102" s="112"/>
      <c r="F102" s="113"/>
      <c r="G102" s="92">
        <f>'K-8 (combined)'!C75</f>
        <v>0</v>
      </c>
      <c r="H102" s="90">
        <f>'K-8 (combined)'!D75</f>
        <v>0</v>
      </c>
      <c r="I102" s="90">
        <f>'K-8 (combined)'!F75</f>
        <v>0</v>
      </c>
      <c r="J102" s="90">
        <f>'K-8 (combined)'!H75</f>
        <v>0</v>
      </c>
      <c r="K102" s="90">
        <f>'K-8 (combined)'!I75</f>
        <v>0</v>
      </c>
      <c r="L102" s="90">
        <f>'K-8 (combined)'!J75</f>
        <v>0</v>
      </c>
      <c r="M102" s="90">
        <f>'K-8 (combined)'!K75</f>
        <v>0</v>
      </c>
      <c r="N102" s="90">
        <f>'K-8 (combined)'!L75</f>
        <v>0</v>
      </c>
      <c r="O102" s="90">
        <f>'K-8 (combined)'!M75</f>
        <v>0</v>
      </c>
      <c r="P102" s="93">
        <f t="shared" si="6"/>
        <v>0</v>
      </c>
      <c r="Q102" s="277"/>
      <c r="R102" s="277"/>
      <c r="S102" s="278"/>
      <c r="T102" s="279"/>
      <c r="U102" s="277"/>
      <c r="V102" s="278"/>
      <c r="W102" s="280"/>
      <c r="X102" s="280"/>
      <c r="Y102" s="280"/>
      <c r="Z102" s="281"/>
    </row>
    <row r="103" spans="1:26" s="86" customFormat="1" ht="24" customHeight="1" x14ac:dyDescent="0.4">
      <c r="A103" s="81">
        <f>'Weekly Menus'!C19</f>
        <v>0</v>
      </c>
      <c r="B103" s="109"/>
      <c r="C103" s="119">
        <f>'K-8 (combined)'!B76</f>
        <v>0</v>
      </c>
      <c r="D103" s="111"/>
      <c r="E103" s="112"/>
      <c r="F103" s="113"/>
      <c r="G103" s="92">
        <f>'K-8 (combined)'!C76</f>
        <v>0</v>
      </c>
      <c r="H103" s="90">
        <f>'K-8 (combined)'!D76</f>
        <v>0</v>
      </c>
      <c r="I103" s="90">
        <f>'K-8 (combined)'!F76</f>
        <v>0</v>
      </c>
      <c r="J103" s="90">
        <f>'K-8 (combined)'!H76</f>
        <v>0</v>
      </c>
      <c r="K103" s="90">
        <f>'K-8 (combined)'!I76</f>
        <v>0</v>
      </c>
      <c r="L103" s="90">
        <f>'K-8 (combined)'!J76</f>
        <v>0</v>
      </c>
      <c r="M103" s="90">
        <f>'K-8 (combined)'!K76</f>
        <v>0</v>
      </c>
      <c r="N103" s="90">
        <f>'K-8 (combined)'!L76</f>
        <v>0</v>
      </c>
      <c r="O103" s="90">
        <f>'K-8 (combined)'!M76</f>
        <v>0</v>
      </c>
      <c r="P103" s="93">
        <f t="shared" si="6"/>
        <v>0</v>
      </c>
      <c r="Q103" s="277"/>
      <c r="R103" s="277"/>
      <c r="S103" s="278"/>
      <c r="T103" s="279"/>
      <c r="U103" s="277"/>
      <c r="V103" s="278"/>
      <c r="W103" s="280"/>
      <c r="X103" s="280"/>
      <c r="Y103" s="280"/>
      <c r="Z103" s="281"/>
    </row>
    <row r="104" spans="1:26" s="86" customFormat="1" ht="24" customHeight="1" x14ac:dyDescent="0.4">
      <c r="A104" s="81">
        <f>'Weekly Menus'!C20</f>
        <v>0</v>
      </c>
      <c r="B104" s="109"/>
      <c r="C104" s="119">
        <f>'K-8 (combined)'!B77</f>
        <v>0</v>
      </c>
      <c r="D104" s="111"/>
      <c r="E104" s="112"/>
      <c r="F104" s="113"/>
      <c r="G104" s="92">
        <f>'K-8 (combined)'!C77</f>
        <v>0</v>
      </c>
      <c r="H104" s="90">
        <f>'K-8 (combined)'!D77</f>
        <v>0</v>
      </c>
      <c r="I104" s="90">
        <f>'K-8 (combined)'!F77</f>
        <v>0</v>
      </c>
      <c r="J104" s="90">
        <f>'K-8 (combined)'!H77</f>
        <v>0</v>
      </c>
      <c r="K104" s="90">
        <f>'K-8 (combined)'!I77</f>
        <v>0</v>
      </c>
      <c r="L104" s="90">
        <f>'K-8 (combined)'!J77</f>
        <v>0</v>
      </c>
      <c r="M104" s="90">
        <f>'K-8 (combined)'!K77</f>
        <v>0</v>
      </c>
      <c r="N104" s="90">
        <f>'K-8 (combined)'!L77</f>
        <v>0</v>
      </c>
      <c r="O104" s="90">
        <f>'K-8 (combined)'!M77</f>
        <v>0</v>
      </c>
      <c r="P104" s="93">
        <f t="shared" si="6"/>
        <v>0</v>
      </c>
      <c r="Q104" s="277"/>
      <c r="R104" s="277"/>
      <c r="S104" s="278"/>
      <c r="T104" s="279"/>
      <c r="U104" s="277"/>
      <c r="V104" s="278"/>
      <c r="W104" s="280"/>
      <c r="X104" s="280"/>
      <c r="Y104" s="280"/>
      <c r="Z104" s="281"/>
    </row>
    <row r="105" spans="1:26" s="86" customFormat="1" ht="24" customHeight="1" x14ac:dyDescent="0.4">
      <c r="A105" s="81">
        <f>'Weekly Menus'!C21</f>
        <v>0</v>
      </c>
      <c r="B105" s="109"/>
      <c r="C105" s="119">
        <f>'K-8 (combined)'!B78</f>
        <v>0</v>
      </c>
      <c r="D105" s="111"/>
      <c r="E105" s="112"/>
      <c r="F105" s="113"/>
      <c r="G105" s="92">
        <f>'K-8 (combined)'!C78</f>
        <v>0</v>
      </c>
      <c r="H105" s="90">
        <f>'K-8 (combined)'!D78</f>
        <v>0</v>
      </c>
      <c r="I105" s="90">
        <f>'K-8 (combined)'!F78</f>
        <v>0</v>
      </c>
      <c r="J105" s="90">
        <f>'K-8 (combined)'!H78</f>
        <v>0</v>
      </c>
      <c r="K105" s="90">
        <f>'K-8 (combined)'!I78</f>
        <v>0</v>
      </c>
      <c r="L105" s="90">
        <f>'K-8 (combined)'!J78</f>
        <v>0</v>
      </c>
      <c r="M105" s="90">
        <f>'K-8 (combined)'!K78</f>
        <v>0</v>
      </c>
      <c r="N105" s="90">
        <f>'K-8 (combined)'!L78</f>
        <v>0</v>
      </c>
      <c r="O105" s="90">
        <f>'K-8 (combined)'!M78</f>
        <v>0</v>
      </c>
      <c r="P105" s="93">
        <f t="shared" si="6"/>
        <v>0</v>
      </c>
      <c r="Q105" s="277"/>
      <c r="R105" s="277"/>
      <c r="S105" s="278"/>
      <c r="T105" s="279"/>
      <c r="U105" s="277"/>
      <c r="V105" s="278"/>
      <c r="W105" s="280"/>
      <c r="X105" s="280"/>
      <c r="Y105" s="280"/>
      <c r="Z105" s="281"/>
    </row>
    <row r="106" spans="1:26" s="86" customFormat="1" ht="24" customHeight="1" x14ac:dyDescent="0.4">
      <c r="A106" s="81">
        <f>'Weekly Menus'!C22</f>
        <v>0</v>
      </c>
      <c r="B106" s="109"/>
      <c r="C106" s="119">
        <f>'K-8 (combined)'!B79</f>
        <v>0</v>
      </c>
      <c r="D106" s="111"/>
      <c r="E106" s="112"/>
      <c r="F106" s="113"/>
      <c r="G106" s="92">
        <f>'K-8 (combined)'!C79</f>
        <v>0</v>
      </c>
      <c r="H106" s="90">
        <f>'K-8 (combined)'!D79</f>
        <v>0</v>
      </c>
      <c r="I106" s="90">
        <f>'K-8 (combined)'!F79</f>
        <v>0</v>
      </c>
      <c r="J106" s="90">
        <f>'K-8 (combined)'!H79</f>
        <v>0</v>
      </c>
      <c r="K106" s="90">
        <f>'K-8 (combined)'!I79</f>
        <v>0</v>
      </c>
      <c r="L106" s="90">
        <f>'K-8 (combined)'!J79</f>
        <v>0</v>
      </c>
      <c r="M106" s="90">
        <f>'K-8 (combined)'!K79</f>
        <v>0</v>
      </c>
      <c r="N106" s="90">
        <f>'K-8 (combined)'!L79</f>
        <v>0</v>
      </c>
      <c r="O106" s="90">
        <f>'K-8 (combined)'!M79</f>
        <v>0</v>
      </c>
      <c r="P106" s="93">
        <f t="shared" si="6"/>
        <v>0</v>
      </c>
      <c r="Q106" s="277"/>
      <c r="R106" s="277"/>
      <c r="S106" s="278"/>
      <c r="T106" s="279"/>
      <c r="U106" s="277"/>
      <c r="V106" s="278"/>
      <c r="W106" s="280"/>
      <c r="X106" s="280"/>
      <c r="Y106" s="280"/>
      <c r="Z106" s="281"/>
    </row>
    <row r="107" spans="1:26" s="86" customFormat="1" ht="24" customHeight="1" x14ac:dyDescent="0.4">
      <c r="A107" s="81">
        <f>'Weekly Menus'!C23</f>
        <v>0</v>
      </c>
      <c r="B107" s="109"/>
      <c r="C107" s="119">
        <f>'K-8 (combined)'!B80</f>
        <v>0</v>
      </c>
      <c r="D107" s="111"/>
      <c r="E107" s="112"/>
      <c r="F107" s="113"/>
      <c r="G107" s="92">
        <f>'K-8 (combined)'!C80</f>
        <v>0</v>
      </c>
      <c r="H107" s="90">
        <f>'K-8 (combined)'!D80</f>
        <v>0</v>
      </c>
      <c r="I107" s="90">
        <f>'K-8 (combined)'!F80</f>
        <v>0</v>
      </c>
      <c r="J107" s="90">
        <f>'K-8 (combined)'!H80</f>
        <v>0</v>
      </c>
      <c r="K107" s="90">
        <f>'K-8 (combined)'!I80</f>
        <v>0</v>
      </c>
      <c r="L107" s="90">
        <f>'K-8 (combined)'!J80</f>
        <v>0</v>
      </c>
      <c r="M107" s="90">
        <f>'K-8 (combined)'!K80</f>
        <v>0</v>
      </c>
      <c r="N107" s="90">
        <f>'K-8 (combined)'!L80</f>
        <v>0</v>
      </c>
      <c r="O107" s="90">
        <f>'K-8 (combined)'!M80</f>
        <v>0</v>
      </c>
      <c r="P107" s="93">
        <f t="shared" si="6"/>
        <v>0</v>
      </c>
      <c r="Q107" s="277"/>
      <c r="R107" s="277"/>
      <c r="S107" s="278"/>
      <c r="T107" s="279"/>
      <c r="U107" s="277"/>
      <c r="V107" s="278"/>
      <c r="W107" s="280"/>
      <c r="X107" s="280"/>
      <c r="Y107" s="280"/>
      <c r="Z107" s="281"/>
    </row>
    <row r="108" spans="1:26" s="86" customFormat="1" ht="24" customHeight="1" x14ac:dyDescent="0.4">
      <c r="A108" s="81">
        <f>'Weekly Menus'!C24</f>
        <v>0</v>
      </c>
      <c r="B108" s="109"/>
      <c r="C108" s="119">
        <f>'K-8 (combined)'!B81</f>
        <v>0</v>
      </c>
      <c r="D108" s="111"/>
      <c r="E108" s="112"/>
      <c r="F108" s="113"/>
      <c r="G108" s="92">
        <f>'K-8 (combined)'!C81</f>
        <v>0</v>
      </c>
      <c r="H108" s="90">
        <f>'K-8 (combined)'!D81</f>
        <v>0</v>
      </c>
      <c r="I108" s="90">
        <f>'K-8 (combined)'!F81</f>
        <v>0</v>
      </c>
      <c r="J108" s="90">
        <f>'K-8 (combined)'!H81</f>
        <v>0</v>
      </c>
      <c r="K108" s="90">
        <f>'K-8 (combined)'!I81</f>
        <v>0</v>
      </c>
      <c r="L108" s="90">
        <f>'K-8 (combined)'!J81</f>
        <v>0</v>
      </c>
      <c r="M108" s="90">
        <f>'K-8 (combined)'!K81</f>
        <v>0</v>
      </c>
      <c r="N108" s="90">
        <f>'K-8 (combined)'!L81</f>
        <v>0</v>
      </c>
      <c r="O108" s="90">
        <f>'K-8 (combined)'!M81</f>
        <v>0</v>
      </c>
      <c r="P108" s="93">
        <f t="shared" si="6"/>
        <v>0</v>
      </c>
      <c r="Q108" s="277"/>
      <c r="R108" s="277"/>
      <c r="S108" s="278"/>
      <c r="T108" s="279"/>
      <c r="U108" s="277"/>
      <c r="V108" s="278"/>
      <c r="W108" s="280"/>
      <c r="X108" s="280"/>
      <c r="Y108" s="280"/>
      <c r="Z108" s="281"/>
    </row>
    <row r="109" spans="1:26" s="86" customFormat="1" ht="24" customHeight="1" x14ac:dyDescent="0.4">
      <c r="A109" s="81">
        <f>'Weekly Menus'!C25</f>
        <v>0</v>
      </c>
      <c r="B109" s="109"/>
      <c r="C109" s="119">
        <f>'K-8 (combined)'!B82</f>
        <v>0</v>
      </c>
      <c r="D109" s="111"/>
      <c r="E109" s="112"/>
      <c r="F109" s="113"/>
      <c r="G109" s="92">
        <f>'K-8 (combined)'!C82</f>
        <v>0</v>
      </c>
      <c r="H109" s="90">
        <f>'K-8 (combined)'!D82</f>
        <v>0</v>
      </c>
      <c r="I109" s="90">
        <f>'K-8 (combined)'!F82</f>
        <v>0</v>
      </c>
      <c r="J109" s="90">
        <f>'K-8 (combined)'!H82</f>
        <v>0</v>
      </c>
      <c r="K109" s="90">
        <f>'K-8 (combined)'!I82</f>
        <v>0</v>
      </c>
      <c r="L109" s="90">
        <f>'K-8 (combined)'!J82</f>
        <v>0</v>
      </c>
      <c r="M109" s="90">
        <f>'K-8 (combined)'!K82</f>
        <v>0</v>
      </c>
      <c r="N109" s="90">
        <f>'K-8 (combined)'!L82</f>
        <v>0</v>
      </c>
      <c r="O109" s="90">
        <f>'K-8 (combined)'!M82</f>
        <v>0</v>
      </c>
      <c r="P109" s="93">
        <f t="shared" si="6"/>
        <v>0</v>
      </c>
      <c r="Q109" s="277"/>
      <c r="R109" s="277"/>
      <c r="S109" s="278"/>
      <c r="T109" s="279"/>
      <c r="U109" s="277"/>
      <c r="V109" s="278"/>
      <c r="W109" s="280"/>
      <c r="X109" s="280"/>
      <c r="Y109" s="280"/>
      <c r="Z109" s="281"/>
    </row>
    <row r="110" spans="1:26" s="86" customFormat="1" ht="24" customHeight="1" thickBot="1" x14ac:dyDescent="0.45">
      <c r="A110" s="97">
        <f>'Weekly Menus'!C26</f>
        <v>0</v>
      </c>
      <c r="B110" s="110"/>
      <c r="C110" s="119">
        <f>'K-8 (combined)'!B83</f>
        <v>0</v>
      </c>
      <c r="D110" s="114"/>
      <c r="E110" s="115"/>
      <c r="F110" s="116"/>
      <c r="G110" s="94">
        <f>'K-8 (combined)'!C83</f>
        <v>0</v>
      </c>
      <c r="H110" s="95">
        <f>'K-8 (combined)'!D83</f>
        <v>0</v>
      </c>
      <c r="I110" s="95">
        <f>'K-8 (combined)'!F83</f>
        <v>0</v>
      </c>
      <c r="J110" s="95">
        <f>'K-8 (combined)'!H83</f>
        <v>0</v>
      </c>
      <c r="K110" s="95">
        <f>'K-8 (combined)'!I83</f>
        <v>0</v>
      </c>
      <c r="L110" s="95">
        <f>'K-8 (combined)'!J83</f>
        <v>0</v>
      </c>
      <c r="M110" s="95">
        <f>'K-8 (combined)'!K83</f>
        <v>0</v>
      </c>
      <c r="N110" s="95">
        <f>'K-8 (combined)'!L83</f>
        <v>0</v>
      </c>
      <c r="O110" s="95">
        <f>'K-8 (combined)'!M83</f>
        <v>0</v>
      </c>
      <c r="P110" s="96">
        <f t="shared" si="6"/>
        <v>0</v>
      </c>
      <c r="Q110" s="282"/>
      <c r="R110" s="282"/>
      <c r="S110" s="283"/>
      <c r="T110" s="284"/>
      <c r="U110" s="282"/>
      <c r="V110" s="283"/>
      <c r="W110" s="285"/>
      <c r="X110" s="285"/>
      <c r="Y110" s="285"/>
      <c r="Z110" s="286"/>
    </row>
    <row r="111" spans="1:26" s="86" customFormat="1" ht="24" customHeight="1" x14ac:dyDescent="0.4">
      <c r="A111" s="262" t="s">
        <v>55</v>
      </c>
      <c r="B111" s="263"/>
      <c r="C111" s="263"/>
      <c r="D111" s="263"/>
      <c r="E111" s="263"/>
      <c r="F111" s="263"/>
      <c r="G111" s="91"/>
      <c r="H111" s="91"/>
      <c r="I111" s="91"/>
      <c r="J111" s="91"/>
      <c r="K111" s="91"/>
      <c r="L111" s="91"/>
      <c r="M111" s="91"/>
      <c r="N111" s="91"/>
      <c r="O111" s="91"/>
      <c r="P111" s="105"/>
      <c r="Q111" s="264" t="s">
        <v>59</v>
      </c>
      <c r="R111" s="265"/>
      <c r="S111" s="265"/>
      <c r="T111" s="265"/>
      <c r="U111" s="265"/>
      <c r="V111" s="265"/>
      <c r="W111" s="265"/>
      <c r="X111" s="265"/>
      <c r="Y111" s="265"/>
      <c r="Z111" s="266"/>
    </row>
    <row r="112" spans="1:26" s="86" customFormat="1" ht="24" customHeight="1" x14ac:dyDescent="0.4">
      <c r="A112" s="273" t="s">
        <v>54</v>
      </c>
      <c r="B112" s="274"/>
      <c r="C112" s="274"/>
      <c r="D112" s="274"/>
      <c r="E112" s="274"/>
      <c r="F112" s="274"/>
      <c r="G112" s="88">
        <f>SUM(G91:G110)</f>
        <v>0</v>
      </c>
      <c r="H112" s="88">
        <f>SUM(H91:H110)</f>
        <v>0</v>
      </c>
      <c r="I112" s="88">
        <f t="shared" ref="I112:P112" si="7">SUM(I91:I110)</f>
        <v>0</v>
      </c>
      <c r="J112" s="88">
        <f t="shared" si="7"/>
        <v>0</v>
      </c>
      <c r="K112" s="88">
        <f t="shared" si="7"/>
        <v>0</v>
      </c>
      <c r="L112" s="88">
        <f t="shared" si="7"/>
        <v>0</v>
      </c>
      <c r="M112" s="88">
        <f t="shared" si="7"/>
        <v>0</v>
      </c>
      <c r="N112" s="88">
        <f t="shared" si="7"/>
        <v>0</v>
      </c>
      <c r="O112" s="88">
        <f t="shared" si="7"/>
        <v>0</v>
      </c>
      <c r="P112" s="103">
        <f t="shared" si="7"/>
        <v>0</v>
      </c>
      <c r="Q112" s="267"/>
      <c r="R112" s="268"/>
      <c r="S112" s="268"/>
      <c r="T112" s="268"/>
      <c r="U112" s="268"/>
      <c r="V112" s="268"/>
      <c r="W112" s="268"/>
      <c r="X112" s="268"/>
      <c r="Y112" s="268"/>
      <c r="Z112" s="269"/>
    </row>
    <row r="113" spans="1:26" s="86" customFormat="1" ht="24" customHeight="1" thickBot="1" x14ac:dyDescent="0.45">
      <c r="A113" s="275" t="s">
        <v>64</v>
      </c>
      <c r="B113" s="276"/>
      <c r="C113" s="276"/>
      <c r="D113" s="276"/>
      <c r="E113" s="276"/>
      <c r="F113" s="276"/>
      <c r="G113" s="89">
        <f>SUM(G36,G74,G112)</f>
        <v>0</v>
      </c>
      <c r="H113" s="89">
        <f t="shared" ref="H113:P113" si="8">SUM(H36,H74,H112)</f>
        <v>0</v>
      </c>
      <c r="I113" s="89">
        <f t="shared" si="8"/>
        <v>0</v>
      </c>
      <c r="J113" s="89">
        <f t="shared" si="8"/>
        <v>0</v>
      </c>
      <c r="K113" s="89">
        <f t="shared" si="8"/>
        <v>0</v>
      </c>
      <c r="L113" s="89">
        <f t="shared" si="8"/>
        <v>0</v>
      </c>
      <c r="M113" s="89">
        <f t="shared" si="8"/>
        <v>0</v>
      </c>
      <c r="N113" s="89">
        <f t="shared" si="8"/>
        <v>0</v>
      </c>
      <c r="O113" s="89">
        <f t="shared" si="8"/>
        <v>0</v>
      </c>
      <c r="P113" s="104">
        <f t="shared" si="8"/>
        <v>0</v>
      </c>
      <c r="Q113" s="270"/>
      <c r="R113" s="271"/>
      <c r="S113" s="271"/>
      <c r="T113" s="271"/>
      <c r="U113" s="271"/>
      <c r="V113" s="271"/>
      <c r="W113" s="271"/>
      <c r="X113" s="271"/>
      <c r="Y113" s="271"/>
      <c r="Z113" s="272"/>
    </row>
    <row r="114" spans="1:26" s="86" customFormat="1" ht="15" thickBot="1" x14ac:dyDescent="0.45">
      <c r="A114" s="74"/>
      <c r="B114" s="29"/>
      <c r="C114" s="29"/>
      <c r="D114" s="76"/>
      <c r="E114" s="76"/>
      <c r="F114" s="74"/>
      <c r="G114" s="74"/>
      <c r="H114" s="29"/>
      <c r="I114" s="76"/>
      <c r="J114" s="76"/>
      <c r="K114" s="76"/>
      <c r="L114" s="28"/>
    </row>
    <row r="115" spans="1:26" s="86" customFormat="1" ht="24" customHeight="1" x14ac:dyDescent="0.4">
      <c r="A115" s="364" t="s">
        <v>70</v>
      </c>
      <c r="B115" s="365"/>
      <c r="C115" s="365"/>
      <c r="D115" s="365"/>
      <c r="E115" s="365"/>
      <c r="F115" s="365"/>
      <c r="G115" s="365"/>
      <c r="H115" s="365"/>
      <c r="I115" s="365"/>
      <c r="J115" s="365"/>
      <c r="K115" s="365"/>
      <c r="L115" s="365"/>
      <c r="M115" s="365"/>
      <c r="N115" s="365"/>
      <c r="O115" s="365"/>
      <c r="P115" s="365"/>
      <c r="Q115" s="365"/>
      <c r="R115" s="365"/>
      <c r="S115" s="365"/>
      <c r="T115" s="365"/>
      <c r="U115" s="365"/>
      <c r="V115" s="365"/>
      <c r="W115" s="365"/>
      <c r="X115" s="365"/>
      <c r="Y115" s="365"/>
      <c r="Z115" s="366"/>
    </row>
    <row r="116" spans="1:26" s="86" customFormat="1" ht="15" customHeight="1" x14ac:dyDescent="0.4">
      <c r="A116" s="123"/>
      <c r="B116" s="124"/>
      <c r="C116" s="124"/>
      <c r="D116" s="124"/>
      <c r="E116" s="124"/>
      <c r="F116" s="124"/>
      <c r="G116" s="124"/>
      <c r="H116" s="124"/>
      <c r="I116" s="124"/>
      <c r="J116" s="124"/>
      <c r="K116" s="124"/>
      <c r="L116" s="124"/>
      <c r="M116" s="124"/>
      <c r="N116" s="125"/>
      <c r="O116" s="125"/>
      <c r="P116" s="125"/>
      <c r="Q116" s="126"/>
      <c r="R116" s="126"/>
      <c r="S116" s="126"/>
      <c r="T116" s="126"/>
      <c r="U116" s="126"/>
      <c r="V116" s="126"/>
      <c r="W116" s="126"/>
      <c r="X116" s="126"/>
      <c r="Y116" s="126"/>
      <c r="Z116" s="127"/>
    </row>
    <row r="117" spans="1:26" s="86" customFormat="1" ht="15" customHeight="1" x14ac:dyDescent="0.4">
      <c r="A117" s="143" t="s">
        <v>61</v>
      </c>
      <c r="B117" s="129" t="s">
        <v>8</v>
      </c>
      <c r="C117" s="130"/>
      <c r="D117" s="124"/>
      <c r="E117" s="130"/>
      <c r="F117" s="130"/>
      <c r="G117" s="131"/>
      <c r="H117" s="131"/>
      <c r="I117" s="131"/>
      <c r="J117" s="131"/>
      <c r="K117" s="124"/>
      <c r="L117" s="124"/>
      <c r="M117" s="124"/>
      <c r="N117" s="125"/>
      <c r="O117" s="125"/>
      <c r="P117" s="125"/>
      <c r="Q117" s="131"/>
      <c r="R117" s="131"/>
      <c r="S117" s="131"/>
      <c r="T117" s="131"/>
      <c r="U117" s="131"/>
      <c r="V117" s="131"/>
      <c r="W117" s="131"/>
      <c r="X117" s="131"/>
      <c r="Y117" s="131"/>
      <c r="Z117" s="132"/>
    </row>
    <row r="118" spans="1:26" s="86" customFormat="1" ht="15" customHeight="1" x14ac:dyDescent="0.4">
      <c r="A118" s="143"/>
      <c r="B118" s="130"/>
      <c r="C118" s="130"/>
      <c r="D118" s="130"/>
      <c r="E118" s="130"/>
      <c r="F118" s="130"/>
      <c r="G118" s="130"/>
      <c r="H118" s="129"/>
      <c r="I118" s="130"/>
      <c r="J118" s="124"/>
      <c r="K118" s="124"/>
      <c r="L118" s="124"/>
      <c r="M118" s="124"/>
      <c r="N118" s="125"/>
      <c r="O118" s="125"/>
      <c r="P118" s="125"/>
      <c r="Q118" s="131"/>
      <c r="R118" s="131"/>
      <c r="S118" s="131"/>
      <c r="T118" s="131"/>
      <c r="U118" s="131"/>
      <c r="V118" s="131"/>
      <c r="W118" s="131"/>
      <c r="X118" s="131"/>
      <c r="Y118" s="131"/>
      <c r="Z118" s="132"/>
    </row>
    <row r="119" spans="1:26" s="86" customFormat="1" ht="15" customHeight="1" thickBot="1" x14ac:dyDescent="0.45">
      <c r="A119" s="143" t="s">
        <v>56</v>
      </c>
      <c r="B119" s="130"/>
      <c r="C119" s="130"/>
      <c r="D119" s="130"/>
      <c r="E119" s="130"/>
      <c r="F119" s="130"/>
      <c r="G119" s="130"/>
      <c r="H119" s="129"/>
      <c r="I119" s="130"/>
      <c r="J119" s="124"/>
      <c r="K119" s="124"/>
      <c r="L119" s="124"/>
      <c r="M119" s="124"/>
      <c r="N119" s="125"/>
      <c r="O119" s="125"/>
      <c r="P119" s="125"/>
      <c r="Q119" s="131"/>
      <c r="R119" s="131"/>
      <c r="S119" s="131"/>
      <c r="T119" s="131"/>
      <c r="U119" s="131"/>
      <c r="V119" s="131"/>
      <c r="W119" s="131"/>
      <c r="X119" s="131"/>
      <c r="Y119" s="131"/>
      <c r="Z119" s="132"/>
    </row>
    <row r="120" spans="1:26" s="86" customFormat="1" ht="15" customHeight="1" thickBot="1" x14ac:dyDescent="0.45">
      <c r="A120" s="143"/>
      <c r="B120" s="130"/>
      <c r="C120" s="130"/>
      <c r="D120" s="130"/>
      <c r="E120" s="367" t="s">
        <v>51</v>
      </c>
      <c r="F120" s="368"/>
      <c r="G120" s="368"/>
      <c r="H120" s="368"/>
      <c r="I120" s="368"/>
      <c r="J120" s="368"/>
      <c r="K120" s="368"/>
      <c r="L120" s="368"/>
      <c r="M120" s="369"/>
      <c r="N120" s="124"/>
      <c r="O120" s="124"/>
      <c r="P120" s="370" t="s">
        <v>53</v>
      </c>
      <c r="Q120" s="371"/>
      <c r="R120" s="371"/>
      <c r="S120" s="371"/>
      <c r="T120" s="371"/>
      <c r="U120" s="371"/>
      <c r="V120" s="371"/>
      <c r="W120" s="371"/>
      <c r="X120" s="372"/>
      <c r="Y120" s="131"/>
      <c r="Z120" s="132"/>
    </row>
    <row r="121" spans="1:26" s="86" customFormat="1" ht="15" customHeight="1" x14ac:dyDescent="0.45">
      <c r="A121" s="144" t="s">
        <v>57</v>
      </c>
      <c r="B121" s="133"/>
      <c r="C121" s="133"/>
      <c r="D121" s="134"/>
      <c r="E121" s="348"/>
      <c r="F121" s="349"/>
      <c r="G121" s="349"/>
      <c r="H121" s="352" t="s">
        <v>50</v>
      </c>
      <c r="I121" s="352"/>
      <c r="J121" s="354" t="s">
        <v>25</v>
      </c>
      <c r="K121" s="354"/>
      <c r="L121" s="354" t="s">
        <v>26</v>
      </c>
      <c r="M121" s="356"/>
      <c r="N121" s="135"/>
      <c r="O121" s="136"/>
      <c r="P121" s="358"/>
      <c r="Q121" s="359"/>
      <c r="R121" s="360"/>
      <c r="S121" s="343" t="s">
        <v>52</v>
      </c>
      <c r="T121" s="343"/>
      <c r="U121" s="343" t="s">
        <v>25</v>
      </c>
      <c r="V121" s="343"/>
      <c r="W121" s="343" t="s">
        <v>26</v>
      </c>
      <c r="X121" s="345"/>
      <c r="Y121" s="131"/>
      <c r="Z121" s="132"/>
    </row>
    <row r="122" spans="1:26" s="86" customFormat="1" ht="15" customHeight="1" x14ac:dyDescent="0.45">
      <c r="A122" s="144" t="s">
        <v>58</v>
      </c>
      <c r="B122" s="133"/>
      <c r="C122" s="133"/>
      <c r="D122" s="134"/>
      <c r="E122" s="350"/>
      <c r="F122" s="351"/>
      <c r="G122" s="351"/>
      <c r="H122" s="353"/>
      <c r="I122" s="353"/>
      <c r="J122" s="355"/>
      <c r="K122" s="355"/>
      <c r="L122" s="355"/>
      <c r="M122" s="357"/>
      <c r="N122" s="137"/>
      <c r="O122" s="137"/>
      <c r="P122" s="361"/>
      <c r="Q122" s="362"/>
      <c r="R122" s="363"/>
      <c r="S122" s="344"/>
      <c r="T122" s="344"/>
      <c r="U122" s="344"/>
      <c r="V122" s="344"/>
      <c r="W122" s="344"/>
      <c r="X122" s="346"/>
      <c r="Y122" s="131"/>
      <c r="Z122" s="132"/>
    </row>
    <row r="123" spans="1:26" s="86" customFormat="1" ht="15" customHeight="1" x14ac:dyDescent="0.4">
      <c r="A123" s="128"/>
      <c r="B123" s="130"/>
      <c r="C123" s="130"/>
      <c r="D123" s="130"/>
      <c r="E123" s="330" t="s">
        <v>47</v>
      </c>
      <c r="F123" s="331"/>
      <c r="G123" s="331"/>
      <c r="H123" s="347" t="s">
        <v>67</v>
      </c>
      <c r="I123" s="347"/>
      <c r="J123" s="334"/>
      <c r="K123" s="334"/>
      <c r="L123" s="335"/>
      <c r="M123" s="336"/>
      <c r="N123" s="137"/>
      <c r="O123" s="137"/>
      <c r="P123" s="337" t="s">
        <v>47</v>
      </c>
      <c r="Q123" s="338"/>
      <c r="R123" s="338"/>
      <c r="S123" s="347" t="s">
        <v>67</v>
      </c>
      <c r="T123" s="347"/>
      <c r="U123" s="317"/>
      <c r="V123" s="318"/>
      <c r="W123" s="317"/>
      <c r="X123" s="319"/>
      <c r="Y123" s="131"/>
      <c r="Z123" s="132"/>
    </row>
    <row r="124" spans="1:26" s="86" customFormat="1" ht="15" customHeight="1" x14ac:dyDescent="0.4">
      <c r="A124" s="138"/>
      <c r="B124" s="131"/>
      <c r="C124" s="131"/>
      <c r="D124" s="131"/>
      <c r="E124" s="330" t="s">
        <v>48</v>
      </c>
      <c r="F124" s="331"/>
      <c r="G124" s="331"/>
      <c r="H124" s="332"/>
      <c r="I124" s="332"/>
      <c r="J124" s="334"/>
      <c r="K124" s="334"/>
      <c r="L124" s="335"/>
      <c r="M124" s="336"/>
      <c r="N124" s="137"/>
      <c r="O124" s="137"/>
      <c r="P124" s="337" t="s">
        <v>48</v>
      </c>
      <c r="Q124" s="338"/>
      <c r="R124" s="338"/>
      <c r="S124" s="339"/>
      <c r="T124" s="340"/>
      <c r="U124" s="317"/>
      <c r="V124" s="318"/>
      <c r="W124" s="317"/>
      <c r="X124" s="319"/>
      <c r="Y124" s="131"/>
      <c r="Z124" s="132"/>
    </row>
    <row r="125" spans="1:26" s="86" customFormat="1" ht="15" customHeight="1" thickBot="1" x14ac:dyDescent="0.45">
      <c r="A125" s="138"/>
      <c r="B125" s="131"/>
      <c r="C125" s="131"/>
      <c r="D125" s="131"/>
      <c r="E125" s="320" t="s">
        <v>49</v>
      </c>
      <c r="F125" s="321"/>
      <c r="G125" s="321"/>
      <c r="H125" s="333"/>
      <c r="I125" s="333"/>
      <c r="J125" s="322"/>
      <c r="K125" s="322"/>
      <c r="L125" s="323"/>
      <c r="M125" s="324"/>
      <c r="N125" s="137"/>
      <c r="O125" s="137"/>
      <c r="P125" s="325" t="s">
        <v>49</v>
      </c>
      <c r="Q125" s="326"/>
      <c r="R125" s="326"/>
      <c r="S125" s="341"/>
      <c r="T125" s="342"/>
      <c r="U125" s="327"/>
      <c r="V125" s="328"/>
      <c r="W125" s="327"/>
      <c r="X125" s="329"/>
      <c r="Y125" s="131"/>
      <c r="Z125" s="132"/>
    </row>
    <row r="126" spans="1:26" s="86" customFormat="1" ht="15" customHeight="1" thickBot="1" x14ac:dyDescent="0.45">
      <c r="A126" s="139"/>
      <c r="B126" s="140"/>
      <c r="C126" s="140"/>
      <c r="D126" s="140"/>
      <c r="E126" s="140"/>
      <c r="F126" s="140"/>
      <c r="G126" s="140"/>
      <c r="H126" s="140"/>
      <c r="I126" s="140"/>
      <c r="J126" s="140"/>
      <c r="K126" s="140"/>
      <c r="L126" s="141"/>
      <c r="M126" s="141"/>
      <c r="N126" s="142"/>
      <c r="O126" s="142"/>
      <c r="P126" s="142"/>
      <c r="Q126" s="131"/>
      <c r="R126" s="131"/>
      <c r="S126" s="131"/>
      <c r="T126" s="131"/>
      <c r="U126" s="131"/>
      <c r="V126" s="131"/>
      <c r="W126" s="131"/>
      <c r="X126" s="131"/>
      <c r="Y126" s="131"/>
      <c r="Z126" s="132"/>
    </row>
    <row r="127" spans="1:26" s="86" customFormat="1" ht="15" customHeight="1" x14ac:dyDescent="0.4">
      <c r="A127" s="302" t="s">
        <v>65</v>
      </c>
      <c r="B127" s="304" t="s">
        <v>31</v>
      </c>
      <c r="C127" s="306" t="s">
        <v>41</v>
      </c>
      <c r="D127" s="308" t="s">
        <v>39</v>
      </c>
      <c r="E127" s="297"/>
      <c r="F127" s="309"/>
      <c r="G127" s="310" t="s">
        <v>42</v>
      </c>
      <c r="H127" s="311"/>
      <c r="I127" s="311"/>
      <c r="J127" s="311"/>
      <c r="K127" s="311"/>
      <c r="L127" s="311"/>
      <c r="M127" s="311"/>
      <c r="N127" s="311"/>
      <c r="O127" s="311"/>
      <c r="P127" s="312"/>
      <c r="Q127" s="313" t="s">
        <v>32</v>
      </c>
      <c r="R127" s="291"/>
      <c r="S127" s="314"/>
      <c r="T127" s="290" t="s">
        <v>33</v>
      </c>
      <c r="U127" s="291"/>
      <c r="V127" s="292"/>
      <c r="W127" s="296" t="s">
        <v>34</v>
      </c>
      <c r="X127" s="297"/>
      <c r="Y127" s="297"/>
      <c r="Z127" s="298"/>
    </row>
    <row r="128" spans="1:26" s="86" customFormat="1" ht="75" customHeight="1" x14ac:dyDescent="0.4">
      <c r="A128" s="303"/>
      <c r="B128" s="305"/>
      <c r="C128" s="307"/>
      <c r="D128" s="83" t="s">
        <v>35</v>
      </c>
      <c r="E128" s="84" t="s">
        <v>36</v>
      </c>
      <c r="F128" s="87" t="s">
        <v>37</v>
      </c>
      <c r="G128" s="79" t="s">
        <v>0</v>
      </c>
      <c r="H128" s="72" t="s">
        <v>72</v>
      </c>
      <c r="I128" s="72" t="s">
        <v>1</v>
      </c>
      <c r="J128" s="73" t="s">
        <v>43</v>
      </c>
      <c r="K128" s="73" t="s">
        <v>44</v>
      </c>
      <c r="L128" s="73" t="s">
        <v>2</v>
      </c>
      <c r="M128" s="73" t="s">
        <v>3</v>
      </c>
      <c r="N128" s="73" t="s">
        <v>4</v>
      </c>
      <c r="O128" s="73" t="s">
        <v>45</v>
      </c>
      <c r="P128" s="80" t="s">
        <v>46</v>
      </c>
      <c r="Q128" s="315"/>
      <c r="R128" s="294"/>
      <c r="S128" s="316"/>
      <c r="T128" s="293"/>
      <c r="U128" s="294"/>
      <c r="V128" s="295"/>
      <c r="W128" s="299"/>
      <c r="X128" s="300"/>
      <c r="Y128" s="300"/>
      <c r="Z128" s="301"/>
    </row>
    <row r="129" spans="1:26" s="86" customFormat="1" ht="24" customHeight="1" x14ac:dyDescent="0.4">
      <c r="A129" s="81">
        <f>'Weekly Menus'!D7</f>
        <v>0</v>
      </c>
      <c r="B129" s="109"/>
      <c r="C129" s="119">
        <f>'K-8 (combined)'!B93</f>
        <v>0</v>
      </c>
      <c r="D129" s="111"/>
      <c r="E129" s="112"/>
      <c r="F129" s="113"/>
      <c r="G129" s="92">
        <f>'K-8 (combined)'!C93</f>
        <v>0</v>
      </c>
      <c r="H129" s="90">
        <f>'K-8 (combined)'!D93</f>
        <v>0</v>
      </c>
      <c r="I129" s="90">
        <f>'K-8 (combined)'!F93</f>
        <v>0</v>
      </c>
      <c r="J129" s="90">
        <f>'K-8 (combined)'!H93</f>
        <v>0</v>
      </c>
      <c r="K129" s="90">
        <f>'K-8 (combined)'!I93</f>
        <v>0</v>
      </c>
      <c r="L129" s="90">
        <f>'K-8 (combined)'!J93</f>
        <v>0</v>
      </c>
      <c r="M129" s="90">
        <f>'K-8 (combined)'!K93</f>
        <v>0</v>
      </c>
      <c r="N129" s="90">
        <f>'K-8 (combined)'!L93</f>
        <v>0</v>
      </c>
      <c r="O129" s="90">
        <f>'K-8 (combined)'!M93</f>
        <v>0</v>
      </c>
      <c r="P129" s="93">
        <f>SUM(J129:O129)</f>
        <v>0</v>
      </c>
      <c r="Q129" s="277"/>
      <c r="R129" s="277"/>
      <c r="S129" s="278"/>
      <c r="T129" s="279"/>
      <c r="U129" s="277"/>
      <c r="V129" s="278"/>
      <c r="W129" s="287"/>
      <c r="X129" s="288"/>
      <c r="Y129" s="288"/>
      <c r="Z129" s="289"/>
    </row>
    <row r="130" spans="1:26" s="86" customFormat="1" ht="24" customHeight="1" x14ac:dyDescent="0.4">
      <c r="A130" s="81">
        <f>'Weekly Menus'!D8</f>
        <v>0</v>
      </c>
      <c r="B130" s="109"/>
      <c r="C130" s="119">
        <f>'K-8 (combined)'!B94</f>
        <v>0</v>
      </c>
      <c r="D130" s="111"/>
      <c r="E130" s="112"/>
      <c r="F130" s="113"/>
      <c r="G130" s="92">
        <f>'K-8 (combined)'!C94</f>
        <v>0</v>
      </c>
      <c r="H130" s="90">
        <f>'K-8 (combined)'!D94</f>
        <v>0</v>
      </c>
      <c r="I130" s="90">
        <f>'K-8 (combined)'!F94</f>
        <v>0</v>
      </c>
      <c r="J130" s="90">
        <f>'K-8 (combined)'!H94</f>
        <v>0</v>
      </c>
      <c r="K130" s="90">
        <f>'K-8 (combined)'!I94</f>
        <v>0</v>
      </c>
      <c r="L130" s="90">
        <f>'K-8 (combined)'!J94</f>
        <v>0</v>
      </c>
      <c r="M130" s="90">
        <f>'K-8 (combined)'!K94</f>
        <v>0</v>
      </c>
      <c r="N130" s="90">
        <f>'K-8 (combined)'!L94</f>
        <v>0</v>
      </c>
      <c r="O130" s="90">
        <f>'K-8 (combined)'!M94</f>
        <v>0</v>
      </c>
      <c r="P130" s="93">
        <f t="shared" ref="P130:P148" si="9">SUM(J130:O130)</f>
        <v>0</v>
      </c>
      <c r="Q130" s="277"/>
      <c r="R130" s="277"/>
      <c r="S130" s="278"/>
      <c r="T130" s="279"/>
      <c r="U130" s="277"/>
      <c r="V130" s="278"/>
      <c r="W130" s="287"/>
      <c r="X130" s="288"/>
      <c r="Y130" s="288"/>
      <c r="Z130" s="289"/>
    </row>
    <row r="131" spans="1:26" s="86" customFormat="1" ht="24" customHeight="1" x14ac:dyDescent="0.4">
      <c r="A131" s="81">
        <f>'Weekly Menus'!D9</f>
        <v>0</v>
      </c>
      <c r="B131" s="109"/>
      <c r="C131" s="119">
        <f>'K-8 (combined)'!B95</f>
        <v>0</v>
      </c>
      <c r="D131" s="111"/>
      <c r="E131" s="112"/>
      <c r="F131" s="113"/>
      <c r="G131" s="92">
        <f>'K-8 (combined)'!C95</f>
        <v>0</v>
      </c>
      <c r="H131" s="90">
        <f>'K-8 (combined)'!D95</f>
        <v>0</v>
      </c>
      <c r="I131" s="90">
        <f>'K-8 (combined)'!F95</f>
        <v>0</v>
      </c>
      <c r="J131" s="90">
        <f>'K-8 (combined)'!H95</f>
        <v>0</v>
      </c>
      <c r="K131" s="90">
        <f>'K-8 (combined)'!I95</f>
        <v>0</v>
      </c>
      <c r="L131" s="90">
        <f>'K-8 (combined)'!J95</f>
        <v>0</v>
      </c>
      <c r="M131" s="90">
        <f>'K-8 (combined)'!K95</f>
        <v>0</v>
      </c>
      <c r="N131" s="90">
        <f>'K-8 (combined)'!L95</f>
        <v>0</v>
      </c>
      <c r="O131" s="90">
        <f>'K-8 (combined)'!M95</f>
        <v>0</v>
      </c>
      <c r="P131" s="93">
        <f t="shared" si="9"/>
        <v>0</v>
      </c>
      <c r="Q131" s="277"/>
      <c r="R131" s="277"/>
      <c r="S131" s="278"/>
      <c r="T131" s="279"/>
      <c r="U131" s="277"/>
      <c r="V131" s="278"/>
      <c r="W131" s="287"/>
      <c r="X131" s="288"/>
      <c r="Y131" s="288"/>
      <c r="Z131" s="289"/>
    </row>
    <row r="132" spans="1:26" s="86" customFormat="1" ht="24" customHeight="1" x14ac:dyDescent="0.4">
      <c r="A132" s="81">
        <f>'Weekly Menus'!D10</f>
        <v>0</v>
      </c>
      <c r="B132" s="109"/>
      <c r="C132" s="119">
        <f>'K-8 (combined)'!B96</f>
        <v>0</v>
      </c>
      <c r="D132" s="111"/>
      <c r="E132" s="112"/>
      <c r="F132" s="113"/>
      <c r="G132" s="92">
        <f>'K-8 (combined)'!C96</f>
        <v>0</v>
      </c>
      <c r="H132" s="90">
        <f>'K-8 (combined)'!D96</f>
        <v>0</v>
      </c>
      <c r="I132" s="90">
        <f>'K-8 (combined)'!F96</f>
        <v>0</v>
      </c>
      <c r="J132" s="90">
        <f>'K-8 (combined)'!H96</f>
        <v>0</v>
      </c>
      <c r="K132" s="90">
        <f>'K-8 (combined)'!I96</f>
        <v>0</v>
      </c>
      <c r="L132" s="90">
        <f>'K-8 (combined)'!J96</f>
        <v>0</v>
      </c>
      <c r="M132" s="90">
        <f>'K-8 (combined)'!K96</f>
        <v>0</v>
      </c>
      <c r="N132" s="90">
        <f>'K-8 (combined)'!L96</f>
        <v>0</v>
      </c>
      <c r="O132" s="90">
        <f>'K-8 (combined)'!M96</f>
        <v>0</v>
      </c>
      <c r="P132" s="93">
        <f t="shared" si="9"/>
        <v>0</v>
      </c>
      <c r="Q132" s="277"/>
      <c r="R132" s="277"/>
      <c r="S132" s="278"/>
      <c r="T132" s="279"/>
      <c r="U132" s="277"/>
      <c r="V132" s="278"/>
      <c r="W132" s="287"/>
      <c r="X132" s="288"/>
      <c r="Y132" s="288"/>
      <c r="Z132" s="289"/>
    </row>
    <row r="133" spans="1:26" s="86" customFormat="1" ht="24" customHeight="1" x14ac:dyDescent="0.4">
      <c r="A133" s="81">
        <f>'Weekly Menus'!D11</f>
        <v>0</v>
      </c>
      <c r="B133" s="109"/>
      <c r="C133" s="119">
        <f>'K-8 (combined)'!B97</f>
        <v>0</v>
      </c>
      <c r="D133" s="111"/>
      <c r="E133" s="112"/>
      <c r="F133" s="113"/>
      <c r="G133" s="92">
        <f>'K-8 (combined)'!C97</f>
        <v>0</v>
      </c>
      <c r="H133" s="90">
        <f>'K-8 (combined)'!D97</f>
        <v>0</v>
      </c>
      <c r="I133" s="90">
        <f>'K-8 (combined)'!F97</f>
        <v>0</v>
      </c>
      <c r="J133" s="90">
        <f>'K-8 (combined)'!H97</f>
        <v>0</v>
      </c>
      <c r="K133" s="90">
        <f>'K-8 (combined)'!I97</f>
        <v>0</v>
      </c>
      <c r="L133" s="90">
        <f>'K-8 (combined)'!J97</f>
        <v>0</v>
      </c>
      <c r="M133" s="90">
        <f>'K-8 (combined)'!K97</f>
        <v>0</v>
      </c>
      <c r="N133" s="90">
        <f>'K-8 (combined)'!L97</f>
        <v>0</v>
      </c>
      <c r="O133" s="90">
        <f>'K-8 (combined)'!M97</f>
        <v>0</v>
      </c>
      <c r="P133" s="93">
        <f t="shared" si="9"/>
        <v>0</v>
      </c>
      <c r="Q133" s="277"/>
      <c r="R133" s="277"/>
      <c r="S133" s="278"/>
      <c r="T133" s="279"/>
      <c r="U133" s="277"/>
      <c r="V133" s="278"/>
      <c r="W133" s="287"/>
      <c r="X133" s="288"/>
      <c r="Y133" s="288"/>
      <c r="Z133" s="289"/>
    </row>
    <row r="134" spans="1:26" s="86" customFormat="1" ht="24" customHeight="1" x14ac:dyDescent="0.4">
      <c r="A134" s="81">
        <f>'Weekly Menus'!D12</f>
        <v>0</v>
      </c>
      <c r="B134" s="109"/>
      <c r="C134" s="119">
        <f>'K-8 (combined)'!B98</f>
        <v>0</v>
      </c>
      <c r="D134" s="111"/>
      <c r="E134" s="112"/>
      <c r="F134" s="113"/>
      <c r="G134" s="92">
        <f>'K-8 (combined)'!C98</f>
        <v>0</v>
      </c>
      <c r="H134" s="90">
        <f>'K-8 (combined)'!D98</f>
        <v>0</v>
      </c>
      <c r="I134" s="90">
        <f>'K-8 (combined)'!F98</f>
        <v>0</v>
      </c>
      <c r="J134" s="90">
        <f>'K-8 (combined)'!H98</f>
        <v>0</v>
      </c>
      <c r="K134" s="90">
        <f>'K-8 (combined)'!I98</f>
        <v>0</v>
      </c>
      <c r="L134" s="90">
        <f>'K-8 (combined)'!J98</f>
        <v>0</v>
      </c>
      <c r="M134" s="90">
        <f>'K-8 (combined)'!K98</f>
        <v>0</v>
      </c>
      <c r="N134" s="90">
        <f>'K-8 (combined)'!L98</f>
        <v>0</v>
      </c>
      <c r="O134" s="90">
        <f>'K-8 (combined)'!M98</f>
        <v>0</v>
      </c>
      <c r="P134" s="93">
        <f t="shared" si="9"/>
        <v>0</v>
      </c>
      <c r="Q134" s="277"/>
      <c r="R134" s="277"/>
      <c r="S134" s="278"/>
      <c r="T134" s="279"/>
      <c r="U134" s="277"/>
      <c r="V134" s="278"/>
      <c r="W134" s="287"/>
      <c r="X134" s="288"/>
      <c r="Y134" s="288"/>
      <c r="Z134" s="289"/>
    </row>
    <row r="135" spans="1:26" s="86" customFormat="1" ht="24" customHeight="1" x14ac:dyDescent="0.4">
      <c r="A135" s="81">
        <f>'Weekly Menus'!D13</f>
        <v>0</v>
      </c>
      <c r="B135" s="109"/>
      <c r="C135" s="119">
        <f>'K-8 (combined)'!B99</f>
        <v>0</v>
      </c>
      <c r="D135" s="111"/>
      <c r="E135" s="112"/>
      <c r="F135" s="113"/>
      <c r="G135" s="92">
        <f>'K-8 (combined)'!C99</f>
        <v>0</v>
      </c>
      <c r="H135" s="90">
        <f>'K-8 (combined)'!D99</f>
        <v>0</v>
      </c>
      <c r="I135" s="90">
        <f>'K-8 (combined)'!F99</f>
        <v>0</v>
      </c>
      <c r="J135" s="90">
        <f>'K-8 (combined)'!H99</f>
        <v>0</v>
      </c>
      <c r="K135" s="90">
        <f>'K-8 (combined)'!I99</f>
        <v>0</v>
      </c>
      <c r="L135" s="90">
        <f>'K-8 (combined)'!J99</f>
        <v>0</v>
      </c>
      <c r="M135" s="90">
        <f>'K-8 (combined)'!K99</f>
        <v>0</v>
      </c>
      <c r="N135" s="90">
        <f>'K-8 (combined)'!L99</f>
        <v>0</v>
      </c>
      <c r="O135" s="90">
        <f>'K-8 (combined)'!M99</f>
        <v>0</v>
      </c>
      <c r="P135" s="93">
        <f t="shared" si="9"/>
        <v>0</v>
      </c>
      <c r="Q135" s="277"/>
      <c r="R135" s="277"/>
      <c r="S135" s="278"/>
      <c r="T135" s="279"/>
      <c r="U135" s="277"/>
      <c r="V135" s="278"/>
      <c r="W135" s="287"/>
      <c r="X135" s="288"/>
      <c r="Y135" s="288"/>
      <c r="Z135" s="289"/>
    </row>
    <row r="136" spans="1:26" s="86" customFormat="1" ht="24" customHeight="1" x14ac:dyDescent="0.4">
      <c r="A136" s="81">
        <f>'Weekly Menus'!D14</f>
        <v>0</v>
      </c>
      <c r="B136" s="109"/>
      <c r="C136" s="119">
        <f>'K-8 (combined)'!B100</f>
        <v>0</v>
      </c>
      <c r="D136" s="111"/>
      <c r="E136" s="112"/>
      <c r="F136" s="113"/>
      <c r="G136" s="92">
        <f>'K-8 (combined)'!C100</f>
        <v>0</v>
      </c>
      <c r="H136" s="90">
        <f>'K-8 (combined)'!D100</f>
        <v>0</v>
      </c>
      <c r="I136" s="90">
        <f>'K-8 (combined)'!F100</f>
        <v>0</v>
      </c>
      <c r="J136" s="90">
        <f>'K-8 (combined)'!H100</f>
        <v>0</v>
      </c>
      <c r="K136" s="90">
        <f>'K-8 (combined)'!I100</f>
        <v>0</v>
      </c>
      <c r="L136" s="90">
        <f>'K-8 (combined)'!J100</f>
        <v>0</v>
      </c>
      <c r="M136" s="90">
        <f>'K-8 (combined)'!K100</f>
        <v>0</v>
      </c>
      <c r="N136" s="90">
        <f>'K-8 (combined)'!L100</f>
        <v>0</v>
      </c>
      <c r="O136" s="90">
        <f>'K-8 (combined)'!M100</f>
        <v>0</v>
      </c>
      <c r="P136" s="93">
        <f t="shared" si="9"/>
        <v>0</v>
      </c>
      <c r="Q136" s="277"/>
      <c r="R136" s="277"/>
      <c r="S136" s="278"/>
      <c r="T136" s="279"/>
      <c r="U136" s="277"/>
      <c r="V136" s="278"/>
      <c r="W136" s="287"/>
      <c r="X136" s="288"/>
      <c r="Y136" s="288"/>
      <c r="Z136" s="289"/>
    </row>
    <row r="137" spans="1:26" s="86" customFormat="1" ht="24" customHeight="1" x14ac:dyDescent="0.4">
      <c r="A137" s="81">
        <f>'Weekly Menus'!D15</f>
        <v>0</v>
      </c>
      <c r="B137" s="109"/>
      <c r="C137" s="119">
        <f>'K-8 (combined)'!B101</f>
        <v>0</v>
      </c>
      <c r="D137" s="111"/>
      <c r="E137" s="112"/>
      <c r="F137" s="113"/>
      <c r="G137" s="92">
        <f>'K-8 (combined)'!C101</f>
        <v>0</v>
      </c>
      <c r="H137" s="90">
        <f>'K-8 (combined)'!D101</f>
        <v>0</v>
      </c>
      <c r="I137" s="90">
        <f>'K-8 (combined)'!F101</f>
        <v>0</v>
      </c>
      <c r="J137" s="90">
        <f>'K-8 (combined)'!H101</f>
        <v>0</v>
      </c>
      <c r="K137" s="90">
        <f>'K-8 (combined)'!I101</f>
        <v>0</v>
      </c>
      <c r="L137" s="90">
        <f>'K-8 (combined)'!J101</f>
        <v>0</v>
      </c>
      <c r="M137" s="90">
        <f>'K-8 (combined)'!K101</f>
        <v>0</v>
      </c>
      <c r="N137" s="90">
        <f>'K-8 (combined)'!L101</f>
        <v>0</v>
      </c>
      <c r="O137" s="90">
        <f>'K-8 (combined)'!M101</f>
        <v>0</v>
      </c>
      <c r="P137" s="93">
        <f t="shared" si="9"/>
        <v>0</v>
      </c>
      <c r="Q137" s="277"/>
      <c r="R137" s="277"/>
      <c r="S137" s="278"/>
      <c r="T137" s="279"/>
      <c r="U137" s="277"/>
      <c r="V137" s="278"/>
      <c r="W137" s="287"/>
      <c r="X137" s="288"/>
      <c r="Y137" s="288"/>
      <c r="Z137" s="289"/>
    </row>
    <row r="138" spans="1:26" s="86" customFormat="1" ht="24" customHeight="1" x14ac:dyDescent="0.4">
      <c r="A138" s="81">
        <f>'Weekly Menus'!D16</f>
        <v>0</v>
      </c>
      <c r="B138" s="109"/>
      <c r="C138" s="119">
        <f>'K-8 (combined)'!B102</f>
        <v>0</v>
      </c>
      <c r="D138" s="111"/>
      <c r="E138" s="112"/>
      <c r="F138" s="113"/>
      <c r="G138" s="92">
        <f>'K-8 (combined)'!C102</f>
        <v>0</v>
      </c>
      <c r="H138" s="90">
        <f>'K-8 (combined)'!D102</f>
        <v>0</v>
      </c>
      <c r="I138" s="90">
        <f>'K-8 (combined)'!F102</f>
        <v>0</v>
      </c>
      <c r="J138" s="90">
        <f>'K-8 (combined)'!H102</f>
        <v>0</v>
      </c>
      <c r="K138" s="90">
        <f>'K-8 (combined)'!I102</f>
        <v>0</v>
      </c>
      <c r="L138" s="90">
        <f>'K-8 (combined)'!J102</f>
        <v>0</v>
      </c>
      <c r="M138" s="90">
        <f>'K-8 (combined)'!K102</f>
        <v>0</v>
      </c>
      <c r="N138" s="90">
        <f>'K-8 (combined)'!L102</f>
        <v>0</v>
      </c>
      <c r="O138" s="90">
        <f>'K-8 (combined)'!M102</f>
        <v>0</v>
      </c>
      <c r="P138" s="93">
        <f t="shared" si="9"/>
        <v>0</v>
      </c>
      <c r="Q138" s="277"/>
      <c r="R138" s="277"/>
      <c r="S138" s="278"/>
      <c r="T138" s="279"/>
      <c r="U138" s="277"/>
      <c r="V138" s="278"/>
      <c r="W138" s="287"/>
      <c r="X138" s="288"/>
      <c r="Y138" s="288"/>
      <c r="Z138" s="289"/>
    </row>
    <row r="139" spans="1:26" s="86" customFormat="1" ht="24" customHeight="1" x14ac:dyDescent="0.4">
      <c r="A139" s="81">
        <f>'Weekly Menus'!D17</f>
        <v>0</v>
      </c>
      <c r="B139" s="109"/>
      <c r="C139" s="119">
        <f>'K-8 (combined)'!B103</f>
        <v>0</v>
      </c>
      <c r="D139" s="111"/>
      <c r="E139" s="112"/>
      <c r="F139" s="113"/>
      <c r="G139" s="92">
        <f>'K-8 (combined)'!C103</f>
        <v>0</v>
      </c>
      <c r="H139" s="90">
        <f>'K-8 (combined)'!D103</f>
        <v>0</v>
      </c>
      <c r="I139" s="90">
        <f>'K-8 (combined)'!F103</f>
        <v>0</v>
      </c>
      <c r="J139" s="90">
        <f>'K-8 (combined)'!H103</f>
        <v>0</v>
      </c>
      <c r="K139" s="90">
        <f>'K-8 (combined)'!I103</f>
        <v>0</v>
      </c>
      <c r="L139" s="90">
        <f>'K-8 (combined)'!J103</f>
        <v>0</v>
      </c>
      <c r="M139" s="90">
        <f>'K-8 (combined)'!K103</f>
        <v>0</v>
      </c>
      <c r="N139" s="90">
        <f>'K-8 (combined)'!L103</f>
        <v>0</v>
      </c>
      <c r="O139" s="90">
        <f>'K-8 (combined)'!M103</f>
        <v>0</v>
      </c>
      <c r="P139" s="93">
        <f t="shared" si="9"/>
        <v>0</v>
      </c>
      <c r="Q139" s="277"/>
      <c r="R139" s="277"/>
      <c r="S139" s="278"/>
      <c r="T139" s="279"/>
      <c r="U139" s="277"/>
      <c r="V139" s="278"/>
      <c r="W139" s="280"/>
      <c r="X139" s="280"/>
      <c r="Y139" s="280"/>
      <c r="Z139" s="281"/>
    </row>
    <row r="140" spans="1:26" s="86" customFormat="1" ht="24" customHeight="1" x14ac:dyDescent="0.4">
      <c r="A140" s="81">
        <f>'Weekly Menus'!D18</f>
        <v>0</v>
      </c>
      <c r="B140" s="109"/>
      <c r="C140" s="119">
        <f>'K-8 (combined)'!B104</f>
        <v>0</v>
      </c>
      <c r="D140" s="111"/>
      <c r="E140" s="112"/>
      <c r="F140" s="113"/>
      <c r="G140" s="92">
        <f>'K-8 (combined)'!C104</f>
        <v>0</v>
      </c>
      <c r="H140" s="90">
        <f>'K-8 (combined)'!D104</f>
        <v>0</v>
      </c>
      <c r="I140" s="90">
        <f>'K-8 (combined)'!F104</f>
        <v>0</v>
      </c>
      <c r="J140" s="90">
        <f>'K-8 (combined)'!H104</f>
        <v>0</v>
      </c>
      <c r="K140" s="90">
        <f>'K-8 (combined)'!I104</f>
        <v>0</v>
      </c>
      <c r="L140" s="90">
        <f>'K-8 (combined)'!J104</f>
        <v>0</v>
      </c>
      <c r="M140" s="90">
        <f>'K-8 (combined)'!K104</f>
        <v>0</v>
      </c>
      <c r="N140" s="90">
        <f>'K-8 (combined)'!L104</f>
        <v>0</v>
      </c>
      <c r="O140" s="90">
        <f>'K-8 (combined)'!M104</f>
        <v>0</v>
      </c>
      <c r="P140" s="93">
        <f t="shared" si="9"/>
        <v>0</v>
      </c>
      <c r="Q140" s="277"/>
      <c r="R140" s="277"/>
      <c r="S140" s="278"/>
      <c r="T140" s="279"/>
      <c r="U140" s="277"/>
      <c r="V140" s="278"/>
      <c r="W140" s="280"/>
      <c r="X140" s="280"/>
      <c r="Y140" s="280"/>
      <c r="Z140" s="281"/>
    </row>
    <row r="141" spans="1:26" s="86" customFormat="1" ht="24" customHeight="1" x14ac:dyDescent="0.4">
      <c r="A141" s="81">
        <f>'Weekly Menus'!D19</f>
        <v>0</v>
      </c>
      <c r="B141" s="109"/>
      <c r="C141" s="119">
        <f>'K-8 (combined)'!B105</f>
        <v>0</v>
      </c>
      <c r="D141" s="111"/>
      <c r="E141" s="112"/>
      <c r="F141" s="113"/>
      <c r="G141" s="92">
        <f>'K-8 (combined)'!C105</f>
        <v>0</v>
      </c>
      <c r="H141" s="90">
        <f>'K-8 (combined)'!D105</f>
        <v>0</v>
      </c>
      <c r="I141" s="90">
        <f>'K-8 (combined)'!F105</f>
        <v>0</v>
      </c>
      <c r="J141" s="90">
        <f>'K-8 (combined)'!H105</f>
        <v>0</v>
      </c>
      <c r="K141" s="90">
        <f>'K-8 (combined)'!I105</f>
        <v>0</v>
      </c>
      <c r="L141" s="90">
        <f>'K-8 (combined)'!J105</f>
        <v>0</v>
      </c>
      <c r="M141" s="90">
        <f>'K-8 (combined)'!K105</f>
        <v>0</v>
      </c>
      <c r="N141" s="90">
        <f>'K-8 (combined)'!L105</f>
        <v>0</v>
      </c>
      <c r="O141" s="90">
        <f>'K-8 (combined)'!M105</f>
        <v>0</v>
      </c>
      <c r="P141" s="93">
        <f t="shared" si="9"/>
        <v>0</v>
      </c>
      <c r="Q141" s="277"/>
      <c r="R141" s="277"/>
      <c r="S141" s="278"/>
      <c r="T141" s="279"/>
      <c r="U141" s="277"/>
      <c r="V141" s="278"/>
      <c r="W141" s="280"/>
      <c r="X141" s="280"/>
      <c r="Y141" s="280"/>
      <c r="Z141" s="281"/>
    </row>
    <row r="142" spans="1:26" s="86" customFormat="1" ht="24" customHeight="1" x14ac:dyDescent="0.4">
      <c r="A142" s="81">
        <f>'Weekly Menus'!D20</f>
        <v>0</v>
      </c>
      <c r="B142" s="109"/>
      <c r="C142" s="119">
        <f>'K-8 (combined)'!B106</f>
        <v>0</v>
      </c>
      <c r="D142" s="111"/>
      <c r="E142" s="112"/>
      <c r="F142" s="113"/>
      <c r="G142" s="92">
        <f>'K-8 (combined)'!C106</f>
        <v>0</v>
      </c>
      <c r="H142" s="90">
        <f>'K-8 (combined)'!D106</f>
        <v>0</v>
      </c>
      <c r="I142" s="90">
        <f>'K-8 (combined)'!F106</f>
        <v>0</v>
      </c>
      <c r="J142" s="90">
        <f>'K-8 (combined)'!H106</f>
        <v>0</v>
      </c>
      <c r="K142" s="90">
        <f>'K-8 (combined)'!I106</f>
        <v>0</v>
      </c>
      <c r="L142" s="90">
        <f>'K-8 (combined)'!J106</f>
        <v>0</v>
      </c>
      <c r="M142" s="90">
        <f>'K-8 (combined)'!K106</f>
        <v>0</v>
      </c>
      <c r="N142" s="90">
        <f>'K-8 (combined)'!L106</f>
        <v>0</v>
      </c>
      <c r="O142" s="90">
        <f>'K-8 (combined)'!M106</f>
        <v>0</v>
      </c>
      <c r="P142" s="93">
        <f t="shared" si="9"/>
        <v>0</v>
      </c>
      <c r="Q142" s="277"/>
      <c r="R142" s="277"/>
      <c r="S142" s="278"/>
      <c r="T142" s="279"/>
      <c r="U142" s="277"/>
      <c r="V142" s="278"/>
      <c r="W142" s="280"/>
      <c r="X142" s="280"/>
      <c r="Y142" s="280"/>
      <c r="Z142" s="281"/>
    </row>
    <row r="143" spans="1:26" s="86" customFormat="1" ht="24" customHeight="1" x14ac:dyDescent="0.4">
      <c r="A143" s="81">
        <f>'Weekly Menus'!D21</f>
        <v>0</v>
      </c>
      <c r="B143" s="109"/>
      <c r="C143" s="119">
        <f>'K-8 (combined)'!B107</f>
        <v>0</v>
      </c>
      <c r="D143" s="111"/>
      <c r="E143" s="112"/>
      <c r="F143" s="113"/>
      <c r="G143" s="92">
        <f>'K-8 (combined)'!C107</f>
        <v>0</v>
      </c>
      <c r="H143" s="90">
        <f>'K-8 (combined)'!D107</f>
        <v>0</v>
      </c>
      <c r="I143" s="90">
        <f>'K-8 (combined)'!F107</f>
        <v>0</v>
      </c>
      <c r="J143" s="90">
        <f>'K-8 (combined)'!H107</f>
        <v>0</v>
      </c>
      <c r="K143" s="90">
        <f>'K-8 (combined)'!I107</f>
        <v>0</v>
      </c>
      <c r="L143" s="90">
        <f>'K-8 (combined)'!J107</f>
        <v>0</v>
      </c>
      <c r="M143" s="90">
        <f>'K-8 (combined)'!K107</f>
        <v>0</v>
      </c>
      <c r="N143" s="90">
        <f>'K-8 (combined)'!L107</f>
        <v>0</v>
      </c>
      <c r="O143" s="90">
        <f>'K-8 (combined)'!M107</f>
        <v>0</v>
      </c>
      <c r="P143" s="93">
        <f t="shared" si="9"/>
        <v>0</v>
      </c>
      <c r="Q143" s="277"/>
      <c r="R143" s="277"/>
      <c r="S143" s="278"/>
      <c r="T143" s="279"/>
      <c r="U143" s="277"/>
      <c r="V143" s="278"/>
      <c r="W143" s="280"/>
      <c r="X143" s="280"/>
      <c r="Y143" s="280"/>
      <c r="Z143" s="281"/>
    </row>
    <row r="144" spans="1:26" s="86" customFormat="1" ht="24" customHeight="1" x14ac:dyDescent="0.4">
      <c r="A144" s="81">
        <f>'Weekly Menus'!D22</f>
        <v>0</v>
      </c>
      <c r="B144" s="109"/>
      <c r="C144" s="119">
        <f>'K-8 (combined)'!B108</f>
        <v>0</v>
      </c>
      <c r="D144" s="111"/>
      <c r="E144" s="112"/>
      <c r="F144" s="113"/>
      <c r="G144" s="92">
        <f>'K-8 (combined)'!C108</f>
        <v>0</v>
      </c>
      <c r="H144" s="90">
        <f>'K-8 (combined)'!D108</f>
        <v>0</v>
      </c>
      <c r="I144" s="90">
        <f>'K-8 (combined)'!F108</f>
        <v>0</v>
      </c>
      <c r="J144" s="90">
        <f>'K-8 (combined)'!H108</f>
        <v>0</v>
      </c>
      <c r="K144" s="90">
        <f>'K-8 (combined)'!I108</f>
        <v>0</v>
      </c>
      <c r="L144" s="90">
        <f>'K-8 (combined)'!J108</f>
        <v>0</v>
      </c>
      <c r="M144" s="90">
        <f>'K-8 (combined)'!K108</f>
        <v>0</v>
      </c>
      <c r="N144" s="90">
        <f>'K-8 (combined)'!L108</f>
        <v>0</v>
      </c>
      <c r="O144" s="90">
        <f>'K-8 (combined)'!M108</f>
        <v>0</v>
      </c>
      <c r="P144" s="93">
        <f t="shared" si="9"/>
        <v>0</v>
      </c>
      <c r="Q144" s="277"/>
      <c r="R144" s="277"/>
      <c r="S144" s="278"/>
      <c r="T144" s="279"/>
      <c r="U144" s="277"/>
      <c r="V144" s="278"/>
      <c r="W144" s="280"/>
      <c r="X144" s="280"/>
      <c r="Y144" s="280"/>
      <c r="Z144" s="281"/>
    </row>
    <row r="145" spans="1:26" s="86" customFormat="1" ht="24" customHeight="1" x14ac:dyDescent="0.4">
      <c r="A145" s="81">
        <f>'Weekly Menus'!D23</f>
        <v>0</v>
      </c>
      <c r="B145" s="109"/>
      <c r="C145" s="119">
        <f>'K-8 (combined)'!B109</f>
        <v>0</v>
      </c>
      <c r="D145" s="111"/>
      <c r="E145" s="112"/>
      <c r="F145" s="113"/>
      <c r="G145" s="92">
        <f>'K-8 (combined)'!C109</f>
        <v>0</v>
      </c>
      <c r="H145" s="90">
        <f>'K-8 (combined)'!D109</f>
        <v>0</v>
      </c>
      <c r="I145" s="90">
        <f>'K-8 (combined)'!F109</f>
        <v>0</v>
      </c>
      <c r="J145" s="90">
        <f>'K-8 (combined)'!H109</f>
        <v>0</v>
      </c>
      <c r="K145" s="90">
        <f>'K-8 (combined)'!I109</f>
        <v>0</v>
      </c>
      <c r="L145" s="90">
        <f>'K-8 (combined)'!J109</f>
        <v>0</v>
      </c>
      <c r="M145" s="90">
        <f>'K-8 (combined)'!K109</f>
        <v>0</v>
      </c>
      <c r="N145" s="90">
        <f>'K-8 (combined)'!L109</f>
        <v>0</v>
      </c>
      <c r="O145" s="90">
        <f>'K-8 (combined)'!M109</f>
        <v>0</v>
      </c>
      <c r="P145" s="93">
        <f t="shared" si="9"/>
        <v>0</v>
      </c>
      <c r="Q145" s="277"/>
      <c r="R145" s="277"/>
      <c r="S145" s="278"/>
      <c r="T145" s="279"/>
      <c r="U145" s="277"/>
      <c r="V145" s="278"/>
      <c r="W145" s="280"/>
      <c r="X145" s="280"/>
      <c r="Y145" s="280"/>
      <c r="Z145" s="281"/>
    </row>
    <row r="146" spans="1:26" s="86" customFormat="1" ht="24" customHeight="1" x14ac:dyDescent="0.4">
      <c r="A146" s="81">
        <f>'Weekly Menus'!D24</f>
        <v>0</v>
      </c>
      <c r="B146" s="109"/>
      <c r="C146" s="119">
        <f>'K-8 (combined)'!B110</f>
        <v>0</v>
      </c>
      <c r="D146" s="111"/>
      <c r="E146" s="112"/>
      <c r="F146" s="113"/>
      <c r="G146" s="92">
        <f>'K-8 (combined)'!C110</f>
        <v>0</v>
      </c>
      <c r="H146" s="90">
        <f>'K-8 (combined)'!D110</f>
        <v>0</v>
      </c>
      <c r="I146" s="90">
        <f>'K-8 (combined)'!F110</f>
        <v>0</v>
      </c>
      <c r="J146" s="90">
        <f>'K-8 (combined)'!H110</f>
        <v>0</v>
      </c>
      <c r="K146" s="90">
        <f>'K-8 (combined)'!I110</f>
        <v>0</v>
      </c>
      <c r="L146" s="90">
        <f>'K-8 (combined)'!J110</f>
        <v>0</v>
      </c>
      <c r="M146" s="90">
        <f>'K-8 (combined)'!K110</f>
        <v>0</v>
      </c>
      <c r="N146" s="90">
        <f>'K-8 (combined)'!L110</f>
        <v>0</v>
      </c>
      <c r="O146" s="90">
        <f>'K-8 (combined)'!M110</f>
        <v>0</v>
      </c>
      <c r="P146" s="93">
        <f t="shared" si="9"/>
        <v>0</v>
      </c>
      <c r="Q146" s="277"/>
      <c r="R146" s="277"/>
      <c r="S146" s="278"/>
      <c r="T146" s="279"/>
      <c r="U146" s="277"/>
      <c r="V146" s="278"/>
      <c r="W146" s="280"/>
      <c r="X146" s="280"/>
      <c r="Y146" s="280"/>
      <c r="Z146" s="281"/>
    </row>
    <row r="147" spans="1:26" s="86" customFormat="1" ht="24" customHeight="1" x14ac:dyDescent="0.4">
      <c r="A147" s="81">
        <f>'Weekly Menus'!D25</f>
        <v>0</v>
      </c>
      <c r="B147" s="109"/>
      <c r="C147" s="119">
        <f>'K-8 (combined)'!B111</f>
        <v>0</v>
      </c>
      <c r="D147" s="111"/>
      <c r="E147" s="112"/>
      <c r="F147" s="113"/>
      <c r="G147" s="92">
        <f>'K-8 (combined)'!C111</f>
        <v>0</v>
      </c>
      <c r="H147" s="90">
        <f>'K-8 (combined)'!D111</f>
        <v>0</v>
      </c>
      <c r="I147" s="90">
        <f>'K-8 (combined)'!F111</f>
        <v>0</v>
      </c>
      <c r="J147" s="90">
        <f>'K-8 (combined)'!H111</f>
        <v>0</v>
      </c>
      <c r="K147" s="90">
        <f>'K-8 (combined)'!I111</f>
        <v>0</v>
      </c>
      <c r="L147" s="90">
        <f>'K-8 (combined)'!J111</f>
        <v>0</v>
      </c>
      <c r="M147" s="90">
        <f>'K-8 (combined)'!K111</f>
        <v>0</v>
      </c>
      <c r="N147" s="90">
        <f>'K-8 (combined)'!L111</f>
        <v>0</v>
      </c>
      <c r="O147" s="90">
        <f>'K-8 (combined)'!M111</f>
        <v>0</v>
      </c>
      <c r="P147" s="93">
        <f t="shared" si="9"/>
        <v>0</v>
      </c>
      <c r="Q147" s="277"/>
      <c r="R147" s="277"/>
      <c r="S147" s="278"/>
      <c r="T147" s="279"/>
      <c r="U147" s="277"/>
      <c r="V147" s="278"/>
      <c r="W147" s="280"/>
      <c r="X147" s="280"/>
      <c r="Y147" s="280"/>
      <c r="Z147" s="281"/>
    </row>
    <row r="148" spans="1:26" s="86" customFormat="1" ht="24" customHeight="1" thickBot="1" x14ac:dyDescent="0.45">
      <c r="A148" s="97">
        <f>'Weekly Menus'!D26</f>
        <v>0</v>
      </c>
      <c r="B148" s="110"/>
      <c r="C148" s="119">
        <f>'K-8 (combined)'!B112</f>
        <v>0</v>
      </c>
      <c r="D148" s="114"/>
      <c r="E148" s="115"/>
      <c r="F148" s="116"/>
      <c r="G148" s="94">
        <f>'K-8 (combined)'!C112</f>
        <v>0</v>
      </c>
      <c r="H148" s="95">
        <f>'K-8 (combined)'!D112</f>
        <v>0</v>
      </c>
      <c r="I148" s="95">
        <f>'K-8 (combined)'!F112</f>
        <v>0</v>
      </c>
      <c r="J148" s="95">
        <f>'K-8 (combined)'!H112</f>
        <v>0</v>
      </c>
      <c r="K148" s="95">
        <f>'K-8 (combined)'!I112</f>
        <v>0</v>
      </c>
      <c r="L148" s="95">
        <f>'K-8 (combined)'!J112</f>
        <v>0</v>
      </c>
      <c r="M148" s="95">
        <f>'K-8 (combined)'!K112</f>
        <v>0</v>
      </c>
      <c r="N148" s="95">
        <f>'K-8 (combined)'!L112</f>
        <v>0</v>
      </c>
      <c r="O148" s="95">
        <f>'K-8 (combined)'!M112</f>
        <v>0</v>
      </c>
      <c r="P148" s="96">
        <f t="shared" si="9"/>
        <v>0</v>
      </c>
      <c r="Q148" s="282"/>
      <c r="R148" s="282"/>
      <c r="S148" s="283"/>
      <c r="T148" s="284"/>
      <c r="U148" s="282"/>
      <c r="V148" s="283"/>
      <c r="W148" s="285"/>
      <c r="X148" s="285"/>
      <c r="Y148" s="285"/>
      <c r="Z148" s="286"/>
    </row>
    <row r="149" spans="1:26" s="86" customFormat="1" ht="24" customHeight="1" x14ac:dyDescent="0.4">
      <c r="A149" s="262" t="s">
        <v>55</v>
      </c>
      <c r="B149" s="263"/>
      <c r="C149" s="263"/>
      <c r="D149" s="263"/>
      <c r="E149" s="263"/>
      <c r="F149" s="263"/>
      <c r="G149" s="91"/>
      <c r="H149" s="91"/>
      <c r="I149" s="91"/>
      <c r="J149" s="91"/>
      <c r="K149" s="91"/>
      <c r="L149" s="91"/>
      <c r="M149" s="91"/>
      <c r="N149" s="91"/>
      <c r="O149" s="91"/>
      <c r="P149" s="105"/>
      <c r="Q149" s="264" t="s">
        <v>59</v>
      </c>
      <c r="R149" s="265"/>
      <c r="S149" s="265"/>
      <c r="T149" s="265"/>
      <c r="U149" s="265"/>
      <c r="V149" s="265"/>
      <c r="W149" s="265"/>
      <c r="X149" s="265"/>
      <c r="Y149" s="265"/>
      <c r="Z149" s="266"/>
    </row>
    <row r="150" spans="1:26" s="86" customFormat="1" ht="24" customHeight="1" x14ac:dyDescent="0.4">
      <c r="A150" s="273" t="s">
        <v>54</v>
      </c>
      <c r="B150" s="274"/>
      <c r="C150" s="274"/>
      <c r="D150" s="274"/>
      <c r="E150" s="274"/>
      <c r="F150" s="274"/>
      <c r="G150" s="88">
        <f>SUM(G129:G148)</f>
        <v>0</v>
      </c>
      <c r="H150" s="88">
        <f>SUM(H129:H148)</f>
        <v>0</v>
      </c>
      <c r="I150" s="88">
        <f t="shared" ref="I150:P150" si="10">SUM(I129:I148)</f>
        <v>0</v>
      </c>
      <c r="J150" s="88">
        <f t="shared" si="10"/>
        <v>0</v>
      </c>
      <c r="K150" s="88">
        <f t="shared" si="10"/>
        <v>0</v>
      </c>
      <c r="L150" s="88">
        <f t="shared" si="10"/>
        <v>0</v>
      </c>
      <c r="M150" s="88">
        <f t="shared" si="10"/>
        <v>0</v>
      </c>
      <c r="N150" s="88">
        <f t="shared" si="10"/>
        <v>0</v>
      </c>
      <c r="O150" s="88">
        <f t="shared" si="10"/>
        <v>0</v>
      </c>
      <c r="P150" s="103">
        <f t="shared" si="10"/>
        <v>0</v>
      </c>
      <c r="Q150" s="267"/>
      <c r="R150" s="268"/>
      <c r="S150" s="268"/>
      <c r="T150" s="268"/>
      <c r="U150" s="268"/>
      <c r="V150" s="268"/>
      <c r="W150" s="268"/>
      <c r="X150" s="268"/>
      <c r="Y150" s="268"/>
      <c r="Z150" s="269"/>
    </row>
    <row r="151" spans="1:26" s="86" customFormat="1" ht="24" customHeight="1" thickBot="1" x14ac:dyDescent="0.45">
      <c r="A151" s="275" t="s">
        <v>64</v>
      </c>
      <c r="B151" s="276"/>
      <c r="C151" s="276"/>
      <c r="D151" s="276"/>
      <c r="E151" s="276"/>
      <c r="F151" s="276"/>
      <c r="G151" s="89">
        <f>SUM(G36,G74,G112,G150)</f>
        <v>0</v>
      </c>
      <c r="H151" s="89">
        <f t="shared" ref="H151:P151" si="11">SUM(H36,H74,H112,H150)</f>
        <v>0</v>
      </c>
      <c r="I151" s="89">
        <f t="shared" si="11"/>
        <v>0</v>
      </c>
      <c r="J151" s="89">
        <f t="shared" si="11"/>
        <v>0</v>
      </c>
      <c r="K151" s="89">
        <f t="shared" si="11"/>
        <v>0</v>
      </c>
      <c r="L151" s="89">
        <f t="shared" si="11"/>
        <v>0</v>
      </c>
      <c r="M151" s="89">
        <f t="shared" si="11"/>
        <v>0</v>
      </c>
      <c r="N151" s="89">
        <f t="shared" si="11"/>
        <v>0</v>
      </c>
      <c r="O151" s="89">
        <f t="shared" si="11"/>
        <v>0</v>
      </c>
      <c r="P151" s="104">
        <f t="shared" si="11"/>
        <v>0</v>
      </c>
      <c r="Q151" s="270"/>
      <c r="R151" s="271"/>
      <c r="S151" s="271"/>
      <c r="T151" s="271"/>
      <c r="U151" s="271"/>
      <c r="V151" s="271"/>
      <c r="W151" s="271"/>
      <c r="X151" s="271"/>
      <c r="Y151" s="271"/>
      <c r="Z151" s="272"/>
    </row>
    <row r="152" spans="1:26" s="86" customFormat="1" ht="15" thickBot="1" x14ac:dyDescent="0.45">
      <c r="A152" s="75"/>
      <c r="B152" s="29"/>
      <c r="C152" s="29"/>
      <c r="D152" s="76"/>
      <c r="E152" s="76"/>
      <c r="F152" s="74"/>
      <c r="G152" s="74"/>
      <c r="H152" s="29"/>
      <c r="I152" s="76"/>
      <c r="J152" s="76"/>
      <c r="K152" s="76"/>
      <c r="L152" s="28"/>
    </row>
    <row r="153" spans="1:26" s="86" customFormat="1" ht="24" customHeight="1" x14ac:dyDescent="0.4">
      <c r="A153" s="364" t="s">
        <v>70</v>
      </c>
      <c r="B153" s="365"/>
      <c r="C153" s="365"/>
      <c r="D153" s="365"/>
      <c r="E153" s="365"/>
      <c r="F153" s="365"/>
      <c r="G153" s="365"/>
      <c r="H153" s="365"/>
      <c r="I153" s="365"/>
      <c r="J153" s="365"/>
      <c r="K153" s="365"/>
      <c r="L153" s="365"/>
      <c r="M153" s="365"/>
      <c r="N153" s="365"/>
      <c r="O153" s="365"/>
      <c r="P153" s="365"/>
      <c r="Q153" s="365"/>
      <c r="R153" s="365"/>
      <c r="S153" s="365"/>
      <c r="T153" s="365"/>
      <c r="U153" s="365"/>
      <c r="V153" s="365"/>
      <c r="W153" s="365"/>
      <c r="X153" s="365"/>
      <c r="Y153" s="365"/>
      <c r="Z153" s="366"/>
    </row>
    <row r="154" spans="1:26" s="86" customFormat="1" ht="15" customHeight="1" x14ac:dyDescent="0.4">
      <c r="A154" s="123"/>
      <c r="B154" s="124"/>
      <c r="C154" s="124"/>
      <c r="D154" s="124"/>
      <c r="E154" s="124"/>
      <c r="F154" s="124"/>
      <c r="G154" s="124"/>
      <c r="H154" s="124"/>
      <c r="I154" s="124"/>
      <c r="J154" s="124"/>
      <c r="K154" s="124"/>
      <c r="L154" s="124"/>
      <c r="M154" s="124"/>
      <c r="N154" s="125"/>
      <c r="O154" s="125"/>
      <c r="P154" s="125"/>
      <c r="Q154" s="126"/>
      <c r="R154" s="126"/>
      <c r="S154" s="126"/>
      <c r="T154" s="126"/>
      <c r="U154" s="126"/>
      <c r="V154" s="126"/>
      <c r="W154" s="126"/>
      <c r="X154" s="126"/>
      <c r="Y154" s="126"/>
      <c r="Z154" s="127"/>
    </row>
    <row r="155" spans="1:26" s="86" customFormat="1" ht="15" customHeight="1" x14ac:dyDescent="0.4">
      <c r="A155" s="143" t="s">
        <v>62</v>
      </c>
      <c r="B155" s="129" t="s">
        <v>9</v>
      </c>
      <c r="C155" s="130"/>
      <c r="D155" s="124"/>
      <c r="E155" s="130"/>
      <c r="F155" s="130"/>
      <c r="G155" s="131"/>
      <c r="H155" s="131"/>
      <c r="I155" s="131"/>
      <c r="J155" s="131"/>
      <c r="K155" s="124"/>
      <c r="L155" s="124"/>
      <c r="M155" s="124"/>
      <c r="N155" s="125"/>
      <c r="O155" s="125"/>
      <c r="P155" s="125"/>
      <c r="Q155" s="131"/>
      <c r="R155" s="131"/>
      <c r="S155" s="131"/>
      <c r="T155" s="131"/>
      <c r="U155" s="131"/>
      <c r="V155" s="131"/>
      <c r="W155" s="131"/>
      <c r="X155" s="131"/>
      <c r="Y155" s="131"/>
      <c r="Z155" s="132"/>
    </row>
    <row r="156" spans="1:26" s="86" customFormat="1" ht="15" customHeight="1" x14ac:dyDescent="0.4">
      <c r="A156" s="143"/>
      <c r="B156" s="130"/>
      <c r="C156" s="130"/>
      <c r="D156" s="130"/>
      <c r="E156" s="130"/>
      <c r="F156" s="130"/>
      <c r="G156" s="130"/>
      <c r="H156" s="129"/>
      <c r="I156" s="130"/>
      <c r="J156" s="124"/>
      <c r="K156" s="124"/>
      <c r="L156" s="124"/>
      <c r="M156" s="124"/>
      <c r="N156" s="125"/>
      <c r="O156" s="125"/>
      <c r="P156" s="125"/>
      <c r="Q156" s="131"/>
      <c r="R156" s="131"/>
      <c r="S156" s="131"/>
      <c r="T156" s="131"/>
      <c r="U156" s="131"/>
      <c r="V156" s="131"/>
      <c r="W156" s="131"/>
      <c r="X156" s="131"/>
      <c r="Y156" s="131"/>
      <c r="Z156" s="132"/>
    </row>
    <row r="157" spans="1:26" s="86" customFormat="1" ht="15" customHeight="1" thickBot="1" x14ac:dyDescent="0.45">
      <c r="A157" s="143" t="s">
        <v>56</v>
      </c>
      <c r="B157" s="130"/>
      <c r="C157" s="130"/>
      <c r="D157" s="130"/>
      <c r="E157" s="130"/>
      <c r="F157" s="130"/>
      <c r="G157" s="130"/>
      <c r="H157" s="129"/>
      <c r="I157" s="130"/>
      <c r="J157" s="124"/>
      <c r="K157" s="124"/>
      <c r="L157" s="124"/>
      <c r="M157" s="124"/>
      <c r="N157" s="125"/>
      <c r="O157" s="125"/>
      <c r="P157" s="125"/>
      <c r="Q157" s="131"/>
      <c r="R157" s="131"/>
      <c r="S157" s="131"/>
      <c r="T157" s="131"/>
      <c r="U157" s="131"/>
      <c r="V157" s="131"/>
      <c r="W157" s="131"/>
      <c r="X157" s="131"/>
      <c r="Y157" s="131"/>
      <c r="Z157" s="132"/>
    </row>
    <row r="158" spans="1:26" s="86" customFormat="1" ht="15" customHeight="1" thickBot="1" x14ac:dyDescent="0.45">
      <c r="A158" s="143"/>
      <c r="B158" s="130"/>
      <c r="C158" s="130"/>
      <c r="D158" s="130"/>
      <c r="E158" s="367" t="s">
        <v>51</v>
      </c>
      <c r="F158" s="368"/>
      <c r="G158" s="368"/>
      <c r="H158" s="368"/>
      <c r="I158" s="368"/>
      <c r="J158" s="368"/>
      <c r="K158" s="368"/>
      <c r="L158" s="368"/>
      <c r="M158" s="369"/>
      <c r="N158" s="124"/>
      <c r="O158" s="124"/>
      <c r="P158" s="370" t="s">
        <v>53</v>
      </c>
      <c r="Q158" s="371"/>
      <c r="R158" s="371"/>
      <c r="S158" s="371"/>
      <c r="T158" s="371"/>
      <c r="U158" s="371"/>
      <c r="V158" s="371"/>
      <c r="W158" s="371"/>
      <c r="X158" s="372"/>
      <c r="Y158" s="131"/>
      <c r="Z158" s="132"/>
    </row>
    <row r="159" spans="1:26" s="86" customFormat="1" ht="15" customHeight="1" x14ac:dyDescent="0.45">
      <c r="A159" s="144" t="s">
        <v>57</v>
      </c>
      <c r="B159" s="133"/>
      <c r="C159" s="133"/>
      <c r="D159" s="134"/>
      <c r="E159" s="348"/>
      <c r="F159" s="349"/>
      <c r="G159" s="349"/>
      <c r="H159" s="352" t="s">
        <v>50</v>
      </c>
      <c r="I159" s="352"/>
      <c r="J159" s="354" t="s">
        <v>25</v>
      </c>
      <c r="K159" s="354"/>
      <c r="L159" s="354" t="s">
        <v>26</v>
      </c>
      <c r="M159" s="356"/>
      <c r="N159" s="135"/>
      <c r="O159" s="136"/>
      <c r="P159" s="358"/>
      <c r="Q159" s="359"/>
      <c r="R159" s="360"/>
      <c r="S159" s="343" t="s">
        <v>52</v>
      </c>
      <c r="T159" s="343"/>
      <c r="U159" s="343" t="s">
        <v>25</v>
      </c>
      <c r="V159" s="343"/>
      <c r="W159" s="343" t="s">
        <v>26</v>
      </c>
      <c r="X159" s="345"/>
      <c r="Y159" s="131"/>
      <c r="Z159" s="132"/>
    </row>
    <row r="160" spans="1:26" s="86" customFormat="1" ht="15" customHeight="1" x14ac:dyDescent="0.45">
      <c r="A160" s="144" t="s">
        <v>58</v>
      </c>
      <c r="B160" s="133"/>
      <c r="C160" s="133"/>
      <c r="D160" s="134"/>
      <c r="E160" s="350"/>
      <c r="F160" s="351"/>
      <c r="G160" s="351"/>
      <c r="H160" s="353"/>
      <c r="I160" s="353"/>
      <c r="J160" s="355"/>
      <c r="K160" s="355"/>
      <c r="L160" s="355"/>
      <c r="M160" s="357"/>
      <c r="N160" s="137"/>
      <c r="O160" s="137"/>
      <c r="P160" s="361"/>
      <c r="Q160" s="362"/>
      <c r="R160" s="363"/>
      <c r="S160" s="344"/>
      <c r="T160" s="344"/>
      <c r="U160" s="344"/>
      <c r="V160" s="344"/>
      <c r="W160" s="344"/>
      <c r="X160" s="346"/>
      <c r="Y160" s="131"/>
      <c r="Z160" s="132"/>
    </row>
    <row r="161" spans="1:26" s="86" customFormat="1" ht="15" customHeight="1" x14ac:dyDescent="0.4">
      <c r="A161" s="128"/>
      <c r="B161" s="130"/>
      <c r="C161" s="130"/>
      <c r="D161" s="130"/>
      <c r="E161" s="330" t="s">
        <v>47</v>
      </c>
      <c r="F161" s="331"/>
      <c r="G161" s="331"/>
      <c r="H161" s="347" t="s">
        <v>67</v>
      </c>
      <c r="I161" s="347"/>
      <c r="J161" s="334"/>
      <c r="K161" s="334"/>
      <c r="L161" s="335"/>
      <c r="M161" s="336"/>
      <c r="N161" s="137"/>
      <c r="O161" s="137"/>
      <c r="P161" s="337" t="s">
        <v>47</v>
      </c>
      <c r="Q161" s="338"/>
      <c r="R161" s="338"/>
      <c r="S161" s="347" t="s">
        <v>67</v>
      </c>
      <c r="T161" s="347"/>
      <c r="U161" s="317"/>
      <c r="V161" s="318"/>
      <c r="W161" s="317"/>
      <c r="X161" s="319"/>
      <c r="Y161" s="131"/>
      <c r="Z161" s="132"/>
    </row>
    <row r="162" spans="1:26" s="86" customFormat="1" ht="15" customHeight="1" x14ac:dyDescent="0.4">
      <c r="A162" s="138"/>
      <c r="B162" s="131"/>
      <c r="C162" s="131"/>
      <c r="D162" s="131"/>
      <c r="E162" s="330" t="s">
        <v>48</v>
      </c>
      <c r="F162" s="331"/>
      <c r="G162" s="331"/>
      <c r="H162" s="332"/>
      <c r="I162" s="332"/>
      <c r="J162" s="334"/>
      <c r="K162" s="334"/>
      <c r="L162" s="335"/>
      <c r="M162" s="336"/>
      <c r="N162" s="137"/>
      <c r="O162" s="137"/>
      <c r="P162" s="337" t="s">
        <v>48</v>
      </c>
      <c r="Q162" s="338"/>
      <c r="R162" s="338"/>
      <c r="S162" s="339"/>
      <c r="T162" s="340"/>
      <c r="U162" s="317"/>
      <c r="V162" s="318"/>
      <c r="W162" s="317"/>
      <c r="X162" s="319"/>
      <c r="Y162" s="131"/>
      <c r="Z162" s="132"/>
    </row>
    <row r="163" spans="1:26" s="86" customFormat="1" ht="15" customHeight="1" thickBot="1" x14ac:dyDescent="0.45">
      <c r="A163" s="138"/>
      <c r="B163" s="131"/>
      <c r="C163" s="131"/>
      <c r="D163" s="131"/>
      <c r="E163" s="320" t="s">
        <v>49</v>
      </c>
      <c r="F163" s="321"/>
      <c r="G163" s="321"/>
      <c r="H163" s="333"/>
      <c r="I163" s="333"/>
      <c r="J163" s="322"/>
      <c r="K163" s="322"/>
      <c r="L163" s="323"/>
      <c r="M163" s="324"/>
      <c r="N163" s="137"/>
      <c r="O163" s="137"/>
      <c r="P163" s="325" t="s">
        <v>49</v>
      </c>
      <c r="Q163" s="326"/>
      <c r="R163" s="326"/>
      <c r="S163" s="341"/>
      <c r="T163" s="342"/>
      <c r="U163" s="327"/>
      <c r="V163" s="328"/>
      <c r="W163" s="327"/>
      <c r="X163" s="329"/>
      <c r="Y163" s="131"/>
      <c r="Z163" s="132"/>
    </row>
    <row r="164" spans="1:26" s="86" customFormat="1" ht="15" customHeight="1" thickBot="1" x14ac:dyDescent="0.45">
      <c r="A164" s="139"/>
      <c r="B164" s="140"/>
      <c r="C164" s="140"/>
      <c r="D164" s="140"/>
      <c r="E164" s="140"/>
      <c r="F164" s="140"/>
      <c r="G164" s="140"/>
      <c r="H164" s="140"/>
      <c r="I164" s="140"/>
      <c r="J164" s="140"/>
      <c r="K164" s="140"/>
      <c r="L164" s="141"/>
      <c r="M164" s="141"/>
      <c r="N164" s="142"/>
      <c r="O164" s="142"/>
      <c r="P164" s="142"/>
      <c r="Q164" s="131"/>
      <c r="R164" s="131"/>
      <c r="S164" s="131"/>
      <c r="T164" s="131"/>
      <c r="U164" s="131"/>
      <c r="V164" s="131"/>
      <c r="W164" s="131"/>
      <c r="X164" s="131"/>
      <c r="Y164" s="131"/>
      <c r="Z164" s="132"/>
    </row>
    <row r="165" spans="1:26" s="86" customFormat="1" ht="15" customHeight="1" x14ac:dyDescent="0.4">
      <c r="A165" s="302" t="s">
        <v>65</v>
      </c>
      <c r="B165" s="304" t="s">
        <v>31</v>
      </c>
      <c r="C165" s="306" t="s">
        <v>41</v>
      </c>
      <c r="D165" s="308" t="s">
        <v>39</v>
      </c>
      <c r="E165" s="297"/>
      <c r="F165" s="309"/>
      <c r="G165" s="310" t="s">
        <v>42</v>
      </c>
      <c r="H165" s="311"/>
      <c r="I165" s="311"/>
      <c r="J165" s="311"/>
      <c r="K165" s="311"/>
      <c r="L165" s="311"/>
      <c r="M165" s="311"/>
      <c r="N165" s="311"/>
      <c r="O165" s="311"/>
      <c r="P165" s="312"/>
      <c r="Q165" s="313" t="s">
        <v>32</v>
      </c>
      <c r="R165" s="291"/>
      <c r="S165" s="314"/>
      <c r="T165" s="290" t="s">
        <v>33</v>
      </c>
      <c r="U165" s="291"/>
      <c r="V165" s="292"/>
      <c r="W165" s="296" t="s">
        <v>34</v>
      </c>
      <c r="X165" s="297"/>
      <c r="Y165" s="297"/>
      <c r="Z165" s="298"/>
    </row>
    <row r="166" spans="1:26" s="86" customFormat="1" ht="75" customHeight="1" x14ac:dyDescent="0.4">
      <c r="A166" s="303"/>
      <c r="B166" s="305"/>
      <c r="C166" s="307"/>
      <c r="D166" s="83" t="s">
        <v>35</v>
      </c>
      <c r="E166" s="84" t="s">
        <v>36</v>
      </c>
      <c r="F166" s="87" t="s">
        <v>37</v>
      </c>
      <c r="G166" s="79" t="s">
        <v>0</v>
      </c>
      <c r="H166" s="72" t="s">
        <v>72</v>
      </c>
      <c r="I166" s="72" t="s">
        <v>1</v>
      </c>
      <c r="J166" s="73" t="s">
        <v>43</v>
      </c>
      <c r="K166" s="73" t="s">
        <v>44</v>
      </c>
      <c r="L166" s="73" t="s">
        <v>2</v>
      </c>
      <c r="M166" s="73" t="s">
        <v>3</v>
      </c>
      <c r="N166" s="73" t="s">
        <v>4</v>
      </c>
      <c r="O166" s="73" t="s">
        <v>45</v>
      </c>
      <c r="P166" s="80" t="s">
        <v>46</v>
      </c>
      <c r="Q166" s="315"/>
      <c r="R166" s="294"/>
      <c r="S166" s="316"/>
      <c r="T166" s="293"/>
      <c r="U166" s="294"/>
      <c r="V166" s="295"/>
      <c r="W166" s="299"/>
      <c r="X166" s="300"/>
      <c r="Y166" s="300"/>
      <c r="Z166" s="301"/>
    </row>
    <row r="167" spans="1:26" s="86" customFormat="1" ht="24" customHeight="1" x14ac:dyDescent="0.4">
      <c r="A167" s="81">
        <f>'Weekly Menus'!E7</f>
        <v>0</v>
      </c>
      <c r="B167" s="109"/>
      <c r="C167" s="119">
        <f>'K-8 (combined)'!B122</f>
        <v>0</v>
      </c>
      <c r="D167" s="111"/>
      <c r="E167" s="112"/>
      <c r="F167" s="113"/>
      <c r="G167" s="92">
        <f>'K-8 (combined)'!C122</f>
        <v>0</v>
      </c>
      <c r="H167" s="90">
        <f>'K-8 (combined)'!D122</f>
        <v>0</v>
      </c>
      <c r="I167" s="90">
        <f>'K-8 (combined)'!F122</f>
        <v>0</v>
      </c>
      <c r="J167" s="90">
        <f>'K-8 (combined)'!H122</f>
        <v>0</v>
      </c>
      <c r="K167" s="90">
        <f>'K-8 (combined)'!I122</f>
        <v>0</v>
      </c>
      <c r="L167" s="90">
        <f>'K-8 (combined)'!J122</f>
        <v>0</v>
      </c>
      <c r="M167" s="90">
        <f>'K-8 (combined)'!K122</f>
        <v>0</v>
      </c>
      <c r="N167" s="90">
        <f>'K-8 (combined)'!L122</f>
        <v>0</v>
      </c>
      <c r="O167" s="90">
        <f>'K-8 (combined)'!M122</f>
        <v>0</v>
      </c>
      <c r="P167" s="93">
        <f>SUM(J167:O167)</f>
        <v>0</v>
      </c>
      <c r="Q167" s="277"/>
      <c r="R167" s="277"/>
      <c r="S167" s="278"/>
      <c r="T167" s="279"/>
      <c r="U167" s="277"/>
      <c r="V167" s="278"/>
      <c r="W167" s="287"/>
      <c r="X167" s="288"/>
      <c r="Y167" s="288"/>
      <c r="Z167" s="289"/>
    </row>
    <row r="168" spans="1:26" s="86" customFormat="1" ht="24" customHeight="1" x14ac:dyDescent="0.4">
      <c r="A168" s="81">
        <f>'Weekly Menus'!E8</f>
        <v>0</v>
      </c>
      <c r="B168" s="109"/>
      <c r="C168" s="119">
        <f>'K-8 (combined)'!B123</f>
        <v>0</v>
      </c>
      <c r="D168" s="111"/>
      <c r="E168" s="112"/>
      <c r="F168" s="113"/>
      <c r="G168" s="92">
        <f>'K-8 (combined)'!C123</f>
        <v>0</v>
      </c>
      <c r="H168" s="90">
        <f>'K-8 (combined)'!D123</f>
        <v>0</v>
      </c>
      <c r="I168" s="90">
        <f>'K-8 (combined)'!F123</f>
        <v>0</v>
      </c>
      <c r="J168" s="90">
        <f>'K-8 (combined)'!H123</f>
        <v>0</v>
      </c>
      <c r="K168" s="90">
        <f>'K-8 (combined)'!I123</f>
        <v>0</v>
      </c>
      <c r="L168" s="90">
        <f>'K-8 (combined)'!J123</f>
        <v>0</v>
      </c>
      <c r="M168" s="90">
        <f>'K-8 (combined)'!K123</f>
        <v>0</v>
      </c>
      <c r="N168" s="90">
        <f>'K-8 (combined)'!L123</f>
        <v>0</v>
      </c>
      <c r="O168" s="90">
        <f>'K-8 (combined)'!M123</f>
        <v>0</v>
      </c>
      <c r="P168" s="93">
        <f t="shared" ref="P168:P186" si="12">SUM(J168:O168)</f>
        <v>0</v>
      </c>
      <c r="Q168" s="277"/>
      <c r="R168" s="277"/>
      <c r="S168" s="278"/>
      <c r="T168" s="279"/>
      <c r="U168" s="277"/>
      <c r="V168" s="278"/>
      <c r="W168" s="287"/>
      <c r="X168" s="288"/>
      <c r="Y168" s="288"/>
      <c r="Z168" s="289"/>
    </row>
    <row r="169" spans="1:26" s="86" customFormat="1" ht="24" customHeight="1" x14ac:dyDescent="0.4">
      <c r="A169" s="81">
        <f>'Weekly Menus'!E9</f>
        <v>0</v>
      </c>
      <c r="B169" s="109"/>
      <c r="C169" s="119">
        <f>'K-8 (combined)'!B124</f>
        <v>0</v>
      </c>
      <c r="D169" s="111"/>
      <c r="E169" s="112"/>
      <c r="F169" s="113"/>
      <c r="G169" s="92">
        <f>'K-8 (combined)'!C124</f>
        <v>0</v>
      </c>
      <c r="H169" s="90">
        <f>'K-8 (combined)'!D124</f>
        <v>0</v>
      </c>
      <c r="I169" s="90">
        <f>'K-8 (combined)'!F124</f>
        <v>0</v>
      </c>
      <c r="J169" s="90">
        <f>'K-8 (combined)'!H124</f>
        <v>0</v>
      </c>
      <c r="K169" s="90">
        <f>'K-8 (combined)'!I124</f>
        <v>0</v>
      </c>
      <c r="L169" s="90">
        <f>'K-8 (combined)'!J124</f>
        <v>0</v>
      </c>
      <c r="M169" s="90">
        <f>'K-8 (combined)'!K124</f>
        <v>0</v>
      </c>
      <c r="N169" s="90">
        <f>'K-8 (combined)'!L124</f>
        <v>0</v>
      </c>
      <c r="O169" s="90">
        <f>'K-8 (combined)'!M124</f>
        <v>0</v>
      </c>
      <c r="P169" s="93">
        <f t="shared" si="12"/>
        <v>0</v>
      </c>
      <c r="Q169" s="277"/>
      <c r="R169" s="277"/>
      <c r="S169" s="278"/>
      <c r="T169" s="279"/>
      <c r="U169" s="277"/>
      <c r="V169" s="278"/>
      <c r="W169" s="287"/>
      <c r="X169" s="288"/>
      <c r="Y169" s="288"/>
      <c r="Z169" s="289"/>
    </row>
    <row r="170" spans="1:26" s="86" customFormat="1" ht="24" customHeight="1" x14ac:dyDescent="0.4">
      <c r="A170" s="81">
        <f>'Weekly Menus'!E10</f>
        <v>0</v>
      </c>
      <c r="B170" s="109"/>
      <c r="C170" s="119">
        <f>'K-8 (combined)'!B125</f>
        <v>0</v>
      </c>
      <c r="D170" s="111"/>
      <c r="E170" s="112"/>
      <c r="F170" s="113"/>
      <c r="G170" s="92">
        <f>'K-8 (combined)'!C125</f>
        <v>0</v>
      </c>
      <c r="H170" s="90">
        <f>'K-8 (combined)'!D125</f>
        <v>0</v>
      </c>
      <c r="I170" s="90">
        <f>'K-8 (combined)'!F125</f>
        <v>0</v>
      </c>
      <c r="J170" s="90">
        <f>'K-8 (combined)'!H125</f>
        <v>0</v>
      </c>
      <c r="K170" s="90">
        <f>'K-8 (combined)'!I125</f>
        <v>0</v>
      </c>
      <c r="L170" s="90">
        <f>'K-8 (combined)'!J125</f>
        <v>0</v>
      </c>
      <c r="M170" s="90">
        <f>'K-8 (combined)'!K125</f>
        <v>0</v>
      </c>
      <c r="N170" s="90">
        <f>'K-8 (combined)'!L125</f>
        <v>0</v>
      </c>
      <c r="O170" s="90">
        <f>'K-8 (combined)'!M125</f>
        <v>0</v>
      </c>
      <c r="P170" s="93">
        <f t="shared" si="12"/>
        <v>0</v>
      </c>
      <c r="Q170" s="277"/>
      <c r="R170" s="277"/>
      <c r="S170" s="278"/>
      <c r="T170" s="279"/>
      <c r="U170" s="277"/>
      <c r="V170" s="278"/>
      <c r="W170" s="287"/>
      <c r="X170" s="288"/>
      <c r="Y170" s="288"/>
      <c r="Z170" s="289"/>
    </row>
    <row r="171" spans="1:26" s="86" customFormat="1" ht="24" customHeight="1" x14ac:dyDescent="0.4">
      <c r="A171" s="81">
        <f>'Weekly Menus'!E11</f>
        <v>0</v>
      </c>
      <c r="B171" s="109"/>
      <c r="C171" s="119">
        <f>'K-8 (combined)'!B126</f>
        <v>0</v>
      </c>
      <c r="D171" s="111"/>
      <c r="E171" s="112"/>
      <c r="F171" s="113"/>
      <c r="G171" s="92">
        <f>'K-8 (combined)'!C126</f>
        <v>0</v>
      </c>
      <c r="H171" s="90">
        <f>'K-8 (combined)'!D126</f>
        <v>0</v>
      </c>
      <c r="I171" s="90">
        <f>'K-8 (combined)'!F126</f>
        <v>0</v>
      </c>
      <c r="J171" s="90">
        <f>'K-8 (combined)'!H126</f>
        <v>0</v>
      </c>
      <c r="K171" s="90">
        <f>'K-8 (combined)'!I126</f>
        <v>0</v>
      </c>
      <c r="L171" s="90">
        <f>'K-8 (combined)'!J126</f>
        <v>0</v>
      </c>
      <c r="M171" s="90">
        <f>'K-8 (combined)'!K126</f>
        <v>0</v>
      </c>
      <c r="N171" s="90">
        <f>'K-8 (combined)'!L126</f>
        <v>0</v>
      </c>
      <c r="O171" s="90">
        <f>'K-8 (combined)'!M126</f>
        <v>0</v>
      </c>
      <c r="P171" s="93">
        <f t="shared" si="12"/>
        <v>0</v>
      </c>
      <c r="Q171" s="277"/>
      <c r="R171" s="277"/>
      <c r="S171" s="278"/>
      <c r="T171" s="279"/>
      <c r="U171" s="277"/>
      <c r="V171" s="278"/>
      <c r="W171" s="287"/>
      <c r="X171" s="288"/>
      <c r="Y171" s="288"/>
      <c r="Z171" s="289"/>
    </row>
    <row r="172" spans="1:26" s="86" customFormat="1" ht="24" customHeight="1" x14ac:dyDescent="0.4">
      <c r="A172" s="81">
        <f>'Weekly Menus'!E12</f>
        <v>0</v>
      </c>
      <c r="B172" s="109"/>
      <c r="C172" s="119">
        <f>'K-8 (combined)'!B127</f>
        <v>0</v>
      </c>
      <c r="D172" s="111"/>
      <c r="E172" s="112"/>
      <c r="F172" s="113"/>
      <c r="G172" s="92">
        <f>'K-8 (combined)'!C127</f>
        <v>0</v>
      </c>
      <c r="H172" s="90">
        <f>'K-8 (combined)'!D127</f>
        <v>0</v>
      </c>
      <c r="I172" s="90">
        <f>'K-8 (combined)'!F127</f>
        <v>0</v>
      </c>
      <c r="J172" s="90">
        <f>'K-8 (combined)'!H127</f>
        <v>0</v>
      </c>
      <c r="K172" s="90">
        <f>'K-8 (combined)'!I127</f>
        <v>0</v>
      </c>
      <c r="L172" s="90">
        <f>'K-8 (combined)'!J127</f>
        <v>0</v>
      </c>
      <c r="M172" s="90">
        <f>'K-8 (combined)'!K127</f>
        <v>0</v>
      </c>
      <c r="N172" s="90">
        <f>'K-8 (combined)'!L127</f>
        <v>0</v>
      </c>
      <c r="O172" s="90">
        <f>'K-8 (combined)'!M127</f>
        <v>0</v>
      </c>
      <c r="P172" s="93">
        <f t="shared" si="12"/>
        <v>0</v>
      </c>
      <c r="Q172" s="277"/>
      <c r="R172" s="277"/>
      <c r="S172" s="278"/>
      <c r="T172" s="279"/>
      <c r="U172" s="277"/>
      <c r="V172" s="278"/>
      <c r="W172" s="287"/>
      <c r="X172" s="288"/>
      <c r="Y172" s="288"/>
      <c r="Z172" s="289"/>
    </row>
    <row r="173" spans="1:26" s="86" customFormat="1" ht="24" customHeight="1" x14ac:dyDescent="0.4">
      <c r="A173" s="81">
        <f>'Weekly Menus'!E13</f>
        <v>0</v>
      </c>
      <c r="B173" s="109"/>
      <c r="C173" s="119">
        <f>'K-8 (combined)'!B128</f>
        <v>0</v>
      </c>
      <c r="D173" s="111"/>
      <c r="E173" s="112"/>
      <c r="F173" s="113"/>
      <c r="G173" s="92">
        <f>'K-8 (combined)'!C128</f>
        <v>0</v>
      </c>
      <c r="H173" s="90">
        <f>'K-8 (combined)'!D128</f>
        <v>0</v>
      </c>
      <c r="I173" s="90">
        <f>'K-8 (combined)'!F128</f>
        <v>0</v>
      </c>
      <c r="J173" s="90">
        <f>'K-8 (combined)'!H128</f>
        <v>0</v>
      </c>
      <c r="K173" s="90">
        <f>'K-8 (combined)'!I128</f>
        <v>0</v>
      </c>
      <c r="L173" s="90">
        <f>'K-8 (combined)'!J128</f>
        <v>0</v>
      </c>
      <c r="M173" s="90">
        <f>'K-8 (combined)'!K128</f>
        <v>0</v>
      </c>
      <c r="N173" s="90">
        <f>'K-8 (combined)'!L128</f>
        <v>0</v>
      </c>
      <c r="O173" s="90">
        <f>'K-8 (combined)'!M128</f>
        <v>0</v>
      </c>
      <c r="P173" s="93">
        <f t="shared" si="12"/>
        <v>0</v>
      </c>
      <c r="Q173" s="277"/>
      <c r="R173" s="277"/>
      <c r="S173" s="278"/>
      <c r="T173" s="279"/>
      <c r="U173" s="277"/>
      <c r="V173" s="278"/>
      <c r="W173" s="287"/>
      <c r="X173" s="288"/>
      <c r="Y173" s="288"/>
      <c r="Z173" s="289"/>
    </row>
    <row r="174" spans="1:26" s="86" customFormat="1" ht="24" customHeight="1" x14ac:dyDescent="0.4">
      <c r="A174" s="81">
        <f>'Weekly Menus'!E14</f>
        <v>0</v>
      </c>
      <c r="B174" s="109"/>
      <c r="C174" s="119">
        <f>'K-8 (combined)'!B129</f>
        <v>0</v>
      </c>
      <c r="D174" s="111"/>
      <c r="E174" s="112"/>
      <c r="F174" s="113"/>
      <c r="G174" s="92">
        <f>'K-8 (combined)'!C129</f>
        <v>0</v>
      </c>
      <c r="H174" s="90">
        <f>'K-8 (combined)'!D129</f>
        <v>0</v>
      </c>
      <c r="I174" s="90">
        <f>'K-8 (combined)'!F129</f>
        <v>0</v>
      </c>
      <c r="J174" s="90">
        <f>'K-8 (combined)'!H129</f>
        <v>0</v>
      </c>
      <c r="K174" s="90">
        <f>'K-8 (combined)'!I129</f>
        <v>0</v>
      </c>
      <c r="L174" s="90">
        <f>'K-8 (combined)'!J129</f>
        <v>0</v>
      </c>
      <c r="M174" s="90">
        <f>'K-8 (combined)'!K129</f>
        <v>0</v>
      </c>
      <c r="N174" s="90">
        <f>'K-8 (combined)'!L129</f>
        <v>0</v>
      </c>
      <c r="O174" s="90">
        <f>'K-8 (combined)'!M129</f>
        <v>0</v>
      </c>
      <c r="P174" s="93">
        <f t="shared" si="12"/>
        <v>0</v>
      </c>
      <c r="Q174" s="277"/>
      <c r="R174" s="277"/>
      <c r="S174" s="278"/>
      <c r="T174" s="279"/>
      <c r="U174" s="277"/>
      <c r="V174" s="278"/>
      <c r="W174" s="287"/>
      <c r="X174" s="288"/>
      <c r="Y174" s="288"/>
      <c r="Z174" s="289"/>
    </row>
    <row r="175" spans="1:26" s="86" customFormat="1" ht="24" customHeight="1" x14ac:dyDescent="0.4">
      <c r="A175" s="81">
        <f>'Weekly Menus'!E15</f>
        <v>0</v>
      </c>
      <c r="B175" s="109"/>
      <c r="C175" s="119">
        <f>'K-8 (combined)'!B130</f>
        <v>0</v>
      </c>
      <c r="D175" s="111"/>
      <c r="E175" s="112"/>
      <c r="F175" s="113"/>
      <c r="G175" s="92">
        <f>'K-8 (combined)'!C130</f>
        <v>0</v>
      </c>
      <c r="H175" s="90">
        <f>'K-8 (combined)'!D130</f>
        <v>0</v>
      </c>
      <c r="I175" s="90">
        <f>'K-8 (combined)'!F130</f>
        <v>0</v>
      </c>
      <c r="J175" s="90">
        <f>'K-8 (combined)'!H130</f>
        <v>0</v>
      </c>
      <c r="K175" s="90">
        <f>'K-8 (combined)'!I130</f>
        <v>0</v>
      </c>
      <c r="L175" s="90">
        <f>'K-8 (combined)'!J130</f>
        <v>0</v>
      </c>
      <c r="M175" s="90">
        <f>'K-8 (combined)'!K130</f>
        <v>0</v>
      </c>
      <c r="N175" s="90">
        <f>'K-8 (combined)'!L130</f>
        <v>0</v>
      </c>
      <c r="O175" s="90">
        <f>'K-8 (combined)'!M130</f>
        <v>0</v>
      </c>
      <c r="P175" s="93">
        <f t="shared" si="12"/>
        <v>0</v>
      </c>
      <c r="Q175" s="277"/>
      <c r="R175" s="277"/>
      <c r="S175" s="278"/>
      <c r="T175" s="279"/>
      <c r="U175" s="277"/>
      <c r="V175" s="278"/>
      <c r="W175" s="287"/>
      <c r="X175" s="288"/>
      <c r="Y175" s="288"/>
      <c r="Z175" s="289"/>
    </row>
    <row r="176" spans="1:26" s="86" customFormat="1" ht="24" customHeight="1" x14ac:dyDescent="0.4">
      <c r="A176" s="81">
        <f>'Weekly Menus'!E16</f>
        <v>0</v>
      </c>
      <c r="B176" s="109"/>
      <c r="C176" s="119">
        <f>'K-8 (combined)'!B131</f>
        <v>0</v>
      </c>
      <c r="D176" s="111"/>
      <c r="E176" s="112"/>
      <c r="F176" s="113"/>
      <c r="G176" s="92">
        <f>'K-8 (combined)'!C131</f>
        <v>0</v>
      </c>
      <c r="H176" s="90">
        <f>'K-8 (combined)'!D131</f>
        <v>0</v>
      </c>
      <c r="I176" s="90">
        <f>'K-8 (combined)'!F131</f>
        <v>0</v>
      </c>
      <c r="J176" s="90">
        <f>'K-8 (combined)'!H131</f>
        <v>0</v>
      </c>
      <c r="K176" s="90">
        <f>'K-8 (combined)'!I131</f>
        <v>0</v>
      </c>
      <c r="L176" s="90">
        <f>'K-8 (combined)'!J131</f>
        <v>0</v>
      </c>
      <c r="M176" s="90">
        <f>'K-8 (combined)'!K131</f>
        <v>0</v>
      </c>
      <c r="N176" s="90">
        <f>'K-8 (combined)'!L131</f>
        <v>0</v>
      </c>
      <c r="O176" s="90">
        <f>'K-8 (combined)'!M131</f>
        <v>0</v>
      </c>
      <c r="P176" s="93">
        <f t="shared" si="12"/>
        <v>0</v>
      </c>
      <c r="Q176" s="277"/>
      <c r="R176" s="277"/>
      <c r="S176" s="278"/>
      <c r="T176" s="279"/>
      <c r="U176" s="277"/>
      <c r="V176" s="278"/>
      <c r="W176" s="287"/>
      <c r="X176" s="288"/>
      <c r="Y176" s="288"/>
      <c r="Z176" s="289"/>
    </row>
    <row r="177" spans="1:26" s="86" customFormat="1" ht="24" customHeight="1" x14ac:dyDescent="0.4">
      <c r="A177" s="81">
        <f>'Weekly Menus'!E17</f>
        <v>0</v>
      </c>
      <c r="B177" s="109"/>
      <c r="C177" s="119">
        <f>'K-8 (combined)'!B132</f>
        <v>0</v>
      </c>
      <c r="D177" s="111"/>
      <c r="E177" s="112"/>
      <c r="F177" s="113"/>
      <c r="G177" s="92">
        <f>'K-8 (combined)'!C132</f>
        <v>0</v>
      </c>
      <c r="H177" s="90">
        <f>'K-8 (combined)'!D132</f>
        <v>0</v>
      </c>
      <c r="I177" s="90">
        <f>'K-8 (combined)'!F132</f>
        <v>0</v>
      </c>
      <c r="J177" s="90">
        <f>'K-8 (combined)'!H132</f>
        <v>0</v>
      </c>
      <c r="K177" s="90">
        <f>'K-8 (combined)'!I132</f>
        <v>0</v>
      </c>
      <c r="L177" s="90">
        <f>'K-8 (combined)'!J132</f>
        <v>0</v>
      </c>
      <c r="M177" s="90">
        <f>'K-8 (combined)'!K132</f>
        <v>0</v>
      </c>
      <c r="N177" s="90">
        <f>'K-8 (combined)'!L132</f>
        <v>0</v>
      </c>
      <c r="O177" s="90">
        <f>'K-8 (combined)'!M132</f>
        <v>0</v>
      </c>
      <c r="P177" s="93">
        <f t="shared" si="12"/>
        <v>0</v>
      </c>
      <c r="Q177" s="277"/>
      <c r="R177" s="277"/>
      <c r="S177" s="278"/>
      <c r="T177" s="279"/>
      <c r="U177" s="277"/>
      <c r="V177" s="278"/>
      <c r="W177" s="280"/>
      <c r="X177" s="280"/>
      <c r="Y177" s="280"/>
      <c r="Z177" s="281"/>
    </row>
    <row r="178" spans="1:26" s="86" customFormat="1" ht="24" customHeight="1" x14ac:dyDescent="0.4">
      <c r="A178" s="81">
        <f>'Weekly Menus'!E18</f>
        <v>0</v>
      </c>
      <c r="B178" s="109"/>
      <c r="C178" s="119">
        <f>'K-8 (combined)'!B133</f>
        <v>0</v>
      </c>
      <c r="D178" s="111"/>
      <c r="E178" s="112"/>
      <c r="F178" s="113"/>
      <c r="G178" s="92">
        <f>'K-8 (combined)'!C133</f>
        <v>0</v>
      </c>
      <c r="H178" s="90">
        <f>'K-8 (combined)'!D133</f>
        <v>0</v>
      </c>
      <c r="I178" s="90">
        <f>'K-8 (combined)'!F133</f>
        <v>0</v>
      </c>
      <c r="J178" s="90">
        <f>'K-8 (combined)'!H133</f>
        <v>0</v>
      </c>
      <c r="K178" s="90">
        <f>'K-8 (combined)'!I133</f>
        <v>0</v>
      </c>
      <c r="L178" s="90">
        <f>'K-8 (combined)'!J133</f>
        <v>0</v>
      </c>
      <c r="M178" s="90">
        <f>'K-8 (combined)'!K133</f>
        <v>0</v>
      </c>
      <c r="N178" s="90">
        <f>'K-8 (combined)'!L133</f>
        <v>0</v>
      </c>
      <c r="O178" s="90">
        <f>'K-8 (combined)'!M133</f>
        <v>0</v>
      </c>
      <c r="P178" s="93">
        <f t="shared" si="12"/>
        <v>0</v>
      </c>
      <c r="Q178" s="277"/>
      <c r="R178" s="277"/>
      <c r="S178" s="278"/>
      <c r="T178" s="279"/>
      <c r="U178" s="277"/>
      <c r="V178" s="278"/>
      <c r="W178" s="280"/>
      <c r="X178" s="280"/>
      <c r="Y178" s="280"/>
      <c r="Z178" s="281"/>
    </row>
    <row r="179" spans="1:26" s="86" customFormat="1" ht="24" customHeight="1" x14ac:dyDescent="0.4">
      <c r="A179" s="81">
        <f>'Weekly Menus'!E19</f>
        <v>0</v>
      </c>
      <c r="B179" s="109"/>
      <c r="C179" s="119">
        <f>'K-8 (combined)'!B134</f>
        <v>0</v>
      </c>
      <c r="D179" s="111"/>
      <c r="E179" s="112"/>
      <c r="F179" s="113"/>
      <c r="G179" s="92">
        <f>'K-8 (combined)'!C134</f>
        <v>0</v>
      </c>
      <c r="H179" s="90">
        <f>'K-8 (combined)'!D134</f>
        <v>0</v>
      </c>
      <c r="I179" s="90">
        <f>'K-8 (combined)'!F134</f>
        <v>0</v>
      </c>
      <c r="J179" s="90">
        <f>'K-8 (combined)'!H134</f>
        <v>0</v>
      </c>
      <c r="K179" s="90">
        <f>'K-8 (combined)'!I134</f>
        <v>0</v>
      </c>
      <c r="L179" s="90">
        <f>'K-8 (combined)'!J134</f>
        <v>0</v>
      </c>
      <c r="M179" s="90">
        <f>'K-8 (combined)'!K134</f>
        <v>0</v>
      </c>
      <c r="N179" s="90">
        <f>'K-8 (combined)'!L134</f>
        <v>0</v>
      </c>
      <c r="O179" s="90">
        <f>'K-8 (combined)'!M134</f>
        <v>0</v>
      </c>
      <c r="P179" s="93">
        <f t="shared" si="12"/>
        <v>0</v>
      </c>
      <c r="Q179" s="277"/>
      <c r="R179" s="277"/>
      <c r="S179" s="278"/>
      <c r="T179" s="279"/>
      <c r="U179" s="277"/>
      <c r="V179" s="278"/>
      <c r="W179" s="280"/>
      <c r="X179" s="280"/>
      <c r="Y179" s="280"/>
      <c r="Z179" s="281"/>
    </row>
    <row r="180" spans="1:26" s="86" customFormat="1" ht="24" customHeight="1" x14ac:dyDescent="0.4">
      <c r="A180" s="81">
        <f>'Weekly Menus'!E20</f>
        <v>0</v>
      </c>
      <c r="B180" s="109"/>
      <c r="C180" s="119">
        <f>'K-8 (combined)'!B135</f>
        <v>0</v>
      </c>
      <c r="D180" s="111"/>
      <c r="E180" s="112"/>
      <c r="F180" s="113"/>
      <c r="G180" s="92">
        <f>'K-8 (combined)'!C135</f>
        <v>0</v>
      </c>
      <c r="H180" s="90">
        <f>'K-8 (combined)'!D135</f>
        <v>0</v>
      </c>
      <c r="I180" s="90">
        <f>'K-8 (combined)'!F135</f>
        <v>0</v>
      </c>
      <c r="J180" s="90">
        <f>'K-8 (combined)'!H135</f>
        <v>0</v>
      </c>
      <c r="K180" s="90">
        <f>'K-8 (combined)'!I135</f>
        <v>0</v>
      </c>
      <c r="L180" s="90">
        <f>'K-8 (combined)'!J135</f>
        <v>0</v>
      </c>
      <c r="M180" s="90">
        <f>'K-8 (combined)'!K135</f>
        <v>0</v>
      </c>
      <c r="N180" s="90">
        <f>'K-8 (combined)'!L135</f>
        <v>0</v>
      </c>
      <c r="O180" s="90">
        <f>'K-8 (combined)'!M135</f>
        <v>0</v>
      </c>
      <c r="P180" s="93">
        <f t="shared" si="12"/>
        <v>0</v>
      </c>
      <c r="Q180" s="277"/>
      <c r="R180" s="277"/>
      <c r="S180" s="278"/>
      <c r="T180" s="279"/>
      <c r="U180" s="277"/>
      <c r="V180" s="278"/>
      <c r="W180" s="280"/>
      <c r="X180" s="280"/>
      <c r="Y180" s="280"/>
      <c r="Z180" s="281"/>
    </row>
    <row r="181" spans="1:26" s="86" customFormat="1" ht="24" customHeight="1" x14ac:dyDescent="0.4">
      <c r="A181" s="81">
        <f>'Weekly Menus'!E21</f>
        <v>0</v>
      </c>
      <c r="B181" s="109"/>
      <c r="C181" s="119">
        <f>'K-8 (combined)'!B136</f>
        <v>0</v>
      </c>
      <c r="D181" s="111"/>
      <c r="E181" s="112"/>
      <c r="F181" s="113"/>
      <c r="G181" s="92">
        <f>'K-8 (combined)'!C136</f>
        <v>0</v>
      </c>
      <c r="H181" s="90">
        <f>'K-8 (combined)'!D136</f>
        <v>0</v>
      </c>
      <c r="I181" s="90">
        <f>'K-8 (combined)'!F136</f>
        <v>0</v>
      </c>
      <c r="J181" s="90">
        <f>'K-8 (combined)'!H136</f>
        <v>0</v>
      </c>
      <c r="K181" s="90">
        <f>'K-8 (combined)'!I136</f>
        <v>0</v>
      </c>
      <c r="L181" s="90">
        <f>'K-8 (combined)'!J136</f>
        <v>0</v>
      </c>
      <c r="M181" s="90">
        <f>'K-8 (combined)'!K136</f>
        <v>0</v>
      </c>
      <c r="N181" s="90">
        <f>'K-8 (combined)'!L136</f>
        <v>0</v>
      </c>
      <c r="O181" s="90">
        <f>'K-8 (combined)'!M136</f>
        <v>0</v>
      </c>
      <c r="P181" s="93">
        <f t="shared" si="12"/>
        <v>0</v>
      </c>
      <c r="Q181" s="277"/>
      <c r="R181" s="277"/>
      <c r="S181" s="278"/>
      <c r="T181" s="279"/>
      <c r="U181" s="277"/>
      <c r="V181" s="278"/>
      <c r="W181" s="280"/>
      <c r="X181" s="280"/>
      <c r="Y181" s="280"/>
      <c r="Z181" s="281"/>
    </row>
    <row r="182" spans="1:26" s="86" customFormat="1" ht="24" customHeight="1" x14ac:dyDescent="0.4">
      <c r="A182" s="81">
        <f>'Weekly Menus'!E22</f>
        <v>0</v>
      </c>
      <c r="B182" s="109"/>
      <c r="C182" s="119">
        <f>'K-8 (combined)'!B137</f>
        <v>0</v>
      </c>
      <c r="D182" s="111"/>
      <c r="E182" s="112"/>
      <c r="F182" s="113"/>
      <c r="G182" s="92">
        <f>'K-8 (combined)'!C137</f>
        <v>0</v>
      </c>
      <c r="H182" s="90">
        <f>'K-8 (combined)'!D137</f>
        <v>0</v>
      </c>
      <c r="I182" s="90">
        <f>'K-8 (combined)'!F137</f>
        <v>0</v>
      </c>
      <c r="J182" s="90">
        <f>'K-8 (combined)'!H137</f>
        <v>0</v>
      </c>
      <c r="K182" s="90">
        <f>'K-8 (combined)'!I137</f>
        <v>0</v>
      </c>
      <c r="L182" s="90">
        <f>'K-8 (combined)'!J137</f>
        <v>0</v>
      </c>
      <c r="M182" s="90">
        <f>'K-8 (combined)'!K137</f>
        <v>0</v>
      </c>
      <c r="N182" s="90">
        <f>'K-8 (combined)'!L137</f>
        <v>0</v>
      </c>
      <c r="O182" s="90">
        <f>'K-8 (combined)'!M137</f>
        <v>0</v>
      </c>
      <c r="P182" s="93">
        <f t="shared" si="12"/>
        <v>0</v>
      </c>
      <c r="Q182" s="277"/>
      <c r="R182" s="277"/>
      <c r="S182" s="278"/>
      <c r="T182" s="279"/>
      <c r="U182" s="277"/>
      <c r="V182" s="278"/>
      <c r="W182" s="280"/>
      <c r="X182" s="280"/>
      <c r="Y182" s="280"/>
      <c r="Z182" s="281"/>
    </row>
    <row r="183" spans="1:26" s="86" customFormat="1" ht="24" customHeight="1" x14ac:dyDescent="0.4">
      <c r="A183" s="81">
        <f>'Weekly Menus'!E23</f>
        <v>0</v>
      </c>
      <c r="B183" s="109"/>
      <c r="C183" s="119">
        <f>'K-8 (combined)'!B138</f>
        <v>0</v>
      </c>
      <c r="D183" s="111"/>
      <c r="E183" s="112"/>
      <c r="F183" s="113"/>
      <c r="G183" s="92">
        <f>'K-8 (combined)'!C138</f>
        <v>0</v>
      </c>
      <c r="H183" s="90">
        <f>'K-8 (combined)'!D138</f>
        <v>0</v>
      </c>
      <c r="I183" s="90">
        <f>'K-8 (combined)'!F138</f>
        <v>0</v>
      </c>
      <c r="J183" s="90">
        <f>'K-8 (combined)'!H138</f>
        <v>0</v>
      </c>
      <c r="K183" s="90">
        <f>'K-8 (combined)'!I138</f>
        <v>0</v>
      </c>
      <c r="L183" s="90">
        <f>'K-8 (combined)'!J138</f>
        <v>0</v>
      </c>
      <c r="M183" s="90">
        <f>'K-8 (combined)'!K138</f>
        <v>0</v>
      </c>
      <c r="N183" s="90">
        <f>'K-8 (combined)'!L138</f>
        <v>0</v>
      </c>
      <c r="O183" s="90">
        <f>'K-8 (combined)'!M138</f>
        <v>0</v>
      </c>
      <c r="P183" s="93">
        <f t="shared" si="12"/>
        <v>0</v>
      </c>
      <c r="Q183" s="277"/>
      <c r="R183" s="277"/>
      <c r="S183" s="278"/>
      <c r="T183" s="279"/>
      <c r="U183" s="277"/>
      <c r="V183" s="278"/>
      <c r="W183" s="280"/>
      <c r="X183" s="280"/>
      <c r="Y183" s="280"/>
      <c r="Z183" s="281"/>
    </row>
    <row r="184" spans="1:26" s="86" customFormat="1" ht="24" customHeight="1" x14ac:dyDescent="0.4">
      <c r="A184" s="81">
        <f>'Weekly Menus'!E24</f>
        <v>0</v>
      </c>
      <c r="B184" s="109"/>
      <c r="C184" s="119">
        <f>'K-8 (combined)'!B139</f>
        <v>0</v>
      </c>
      <c r="D184" s="111"/>
      <c r="E184" s="112"/>
      <c r="F184" s="113"/>
      <c r="G184" s="92">
        <f>'K-8 (combined)'!C139</f>
        <v>0</v>
      </c>
      <c r="H184" s="90">
        <f>'K-8 (combined)'!D139</f>
        <v>0</v>
      </c>
      <c r="I184" s="90">
        <f>'K-8 (combined)'!F139</f>
        <v>0</v>
      </c>
      <c r="J184" s="90">
        <f>'K-8 (combined)'!H139</f>
        <v>0</v>
      </c>
      <c r="K184" s="90">
        <f>'K-8 (combined)'!I139</f>
        <v>0</v>
      </c>
      <c r="L184" s="90">
        <f>'K-8 (combined)'!J139</f>
        <v>0</v>
      </c>
      <c r="M184" s="90">
        <f>'K-8 (combined)'!K139</f>
        <v>0</v>
      </c>
      <c r="N184" s="90">
        <f>'K-8 (combined)'!L139</f>
        <v>0</v>
      </c>
      <c r="O184" s="90">
        <f>'K-8 (combined)'!M139</f>
        <v>0</v>
      </c>
      <c r="P184" s="93">
        <f t="shared" si="12"/>
        <v>0</v>
      </c>
      <c r="Q184" s="277"/>
      <c r="R184" s="277"/>
      <c r="S184" s="278"/>
      <c r="T184" s="279"/>
      <c r="U184" s="277"/>
      <c r="V184" s="278"/>
      <c r="W184" s="280"/>
      <c r="X184" s="280"/>
      <c r="Y184" s="280"/>
      <c r="Z184" s="281"/>
    </row>
    <row r="185" spans="1:26" ht="24" customHeight="1" x14ac:dyDescent="0.4">
      <c r="A185" s="81">
        <f>'Weekly Menus'!E25</f>
        <v>0</v>
      </c>
      <c r="B185" s="109"/>
      <c r="C185" s="119">
        <f>'K-8 (combined)'!B140</f>
        <v>0</v>
      </c>
      <c r="D185" s="111"/>
      <c r="E185" s="112"/>
      <c r="F185" s="113"/>
      <c r="G185" s="92">
        <f>'K-8 (combined)'!C140</f>
        <v>0</v>
      </c>
      <c r="H185" s="90">
        <f>'K-8 (combined)'!D140</f>
        <v>0</v>
      </c>
      <c r="I185" s="90">
        <f>'K-8 (combined)'!F140</f>
        <v>0</v>
      </c>
      <c r="J185" s="90">
        <f>'K-8 (combined)'!H140</f>
        <v>0</v>
      </c>
      <c r="K185" s="90">
        <f>'K-8 (combined)'!I140</f>
        <v>0</v>
      </c>
      <c r="L185" s="90">
        <f>'K-8 (combined)'!J140</f>
        <v>0</v>
      </c>
      <c r="M185" s="90">
        <f>'K-8 (combined)'!K140</f>
        <v>0</v>
      </c>
      <c r="N185" s="90">
        <f>'K-8 (combined)'!L140</f>
        <v>0</v>
      </c>
      <c r="O185" s="90">
        <f>'K-8 (combined)'!M140</f>
        <v>0</v>
      </c>
      <c r="P185" s="93">
        <f t="shared" si="12"/>
        <v>0</v>
      </c>
      <c r="Q185" s="277"/>
      <c r="R185" s="277"/>
      <c r="S185" s="278"/>
      <c r="T185" s="279"/>
      <c r="U185" s="277"/>
      <c r="V185" s="278"/>
      <c r="W185" s="280"/>
      <c r="X185" s="280"/>
      <c r="Y185" s="280"/>
      <c r="Z185" s="281"/>
    </row>
    <row r="186" spans="1:26" ht="24" customHeight="1" thickBot="1" x14ac:dyDescent="0.45">
      <c r="A186" s="97">
        <f>'Weekly Menus'!E26</f>
        <v>0</v>
      </c>
      <c r="B186" s="110"/>
      <c r="C186" s="119">
        <f>'K-8 (combined)'!B141</f>
        <v>0</v>
      </c>
      <c r="D186" s="114"/>
      <c r="E186" s="115"/>
      <c r="F186" s="116"/>
      <c r="G186" s="94">
        <f>'K-8 (combined)'!C141</f>
        <v>0</v>
      </c>
      <c r="H186" s="95">
        <f>'K-8 (combined)'!D141</f>
        <v>0</v>
      </c>
      <c r="I186" s="95">
        <f>'K-8 (combined)'!F141</f>
        <v>0</v>
      </c>
      <c r="J186" s="95">
        <f>'K-8 (combined)'!H141</f>
        <v>0</v>
      </c>
      <c r="K186" s="95">
        <f>'K-8 (combined)'!I141</f>
        <v>0</v>
      </c>
      <c r="L186" s="95">
        <f>'K-8 (combined)'!J141</f>
        <v>0</v>
      </c>
      <c r="M186" s="95">
        <f>'K-8 (combined)'!K141</f>
        <v>0</v>
      </c>
      <c r="N186" s="95">
        <f>'K-8 (combined)'!L141</f>
        <v>0</v>
      </c>
      <c r="O186" s="95">
        <f>'K-8 (combined)'!M141</f>
        <v>0</v>
      </c>
      <c r="P186" s="96">
        <f t="shared" si="12"/>
        <v>0</v>
      </c>
      <c r="Q186" s="282"/>
      <c r="R186" s="282"/>
      <c r="S186" s="283"/>
      <c r="T186" s="284"/>
      <c r="U186" s="282"/>
      <c r="V186" s="283"/>
      <c r="W186" s="285"/>
      <c r="X186" s="285"/>
      <c r="Y186" s="285"/>
      <c r="Z186" s="286"/>
    </row>
    <row r="187" spans="1:26" ht="24" customHeight="1" x14ac:dyDescent="0.4">
      <c r="A187" s="262" t="s">
        <v>55</v>
      </c>
      <c r="B187" s="263"/>
      <c r="C187" s="263"/>
      <c r="D187" s="263"/>
      <c r="E187" s="263"/>
      <c r="F187" s="263"/>
      <c r="G187" s="91"/>
      <c r="H187" s="91"/>
      <c r="I187" s="91"/>
      <c r="J187" s="91"/>
      <c r="K187" s="91"/>
      <c r="L187" s="91"/>
      <c r="M187" s="91"/>
      <c r="N187" s="91"/>
      <c r="O187" s="91"/>
      <c r="P187" s="105"/>
      <c r="Q187" s="264" t="s">
        <v>59</v>
      </c>
      <c r="R187" s="265"/>
      <c r="S187" s="265"/>
      <c r="T187" s="265"/>
      <c r="U187" s="265"/>
      <c r="V187" s="265"/>
      <c r="W187" s="265"/>
      <c r="X187" s="265"/>
      <c r="Y187" s="265"/>
      <c r="Z187" s="266"/>
    </row>
    <row r="188" spans="1:26" ht="24" customHeight="1" x14ac:dyDescent="0.4">
      <c r="A188" s="273" t="s">
        <v>54</v>
      </c>
      <c r="B188" s="274"/>
      <c r="C188" s="274"/>
      <c r="D188" s="274"/>
      <c r="E188" s="274"/>
      <c r="F188" s="274"/>
      <c r="G188" s="88">
        <f>SUM(G167:G186)</f>
        <v>0</v>
      </c>
      <c r="H188" s="88">
        <f>SUM(H167:H186)</f>
        <v>0</v>
      </c>
      <c r="I188" s="88">
        <f t="shared" ref="I188:P188" si="13">SUM(I167:I186)</f>
        <v>0</v>
      </c>
      <c r="J188" s="88">
        <f t="shared" si="13"/>
        <v>0</v>
      </c>
      <c r="K188" s="88">
        <f t="shared" si="13"/>
        <v>0</v>
      </c>
      <c r="L188" s="88">
        <f t="shared" si="13"/>
        <v>0</v>
      </c>
      <c r="M188" s="88">
        <f t="shared" si="13"/>
        <v>0</v>
      </c>
      <c r="N188" s="88">
        <f t="shared" si="13"/>
        <v>0</v>
      </c>
      <c r="O188" s="88">
        <f t="shared" si="13"/>
        <v>0</v>
      </c>
      <c r="P188" s="103">
        <f t="shared" si="13"/>
        <v>0</v>
      </c>
      <c r="Q188" s="267"/>
      <c r="R188" s="268"/>
      <c r="S188" s="268"/>
      <c r="T188" s="268"/>
      <c r="U188" s="268"/>
      <c r="V188" s="268"/>
      <c r="W188" s="268"/>
      <c r="X188" s="268"/>
      <c r="Y188" s="268"/>
      <c r="Z188" s="269"/>
    </row>
    <row r="189" spans="1:26" ht="24" customHeight="1" thickBot="1" x14ac:dyDescent="0.45">
      <c r="A189" s="275" t="s">
        <v>64</v>
      </c>
      <c r="B189" s="276"/>
      <c r="C189" s="276"/>
      <c r="D189" s="276"/>
      <c r="E189" s="276"/>
      <c r="F189" s="276"/>
      <c r="G189" s="89">
        <f>SUM(G36,G74,G112,G150,G188)</f>
        <v>0</v>
      </c>
      <c r="H189" s="89">
        <f t="shared" ref="H189:P189" si="14">SUM(H36,H74,H112,H150,H188)</f>
        <v>0</v>
      </c>
      <c r="I189" s="89">
        <f t="shared" si="14"/>
        <v>0</v>
      </c>
      <c r="J189" s="89">
        <f t="shared" si="14"/>
        <v>0</v>
      </c>
      <c r="K189" s="89">
        <f t="shared" si="14"/>
        <v>0</v>
      </c>
      <c r="L189" s="89">
        <f t="shared" si="14"/>
        <v>0</v>
      </c>
      <c r="M189" s="89">
        <f t="shared" si="14"/>
        <v>0</v>
      </c>
      <c r="N189" s="89">
        <f t="shared" si="14"/>
        <v>0</v>
      </c>
      <c r="O189" s="89">
        <f t="shared" si="14"/>
        <v>0</v>
      </c>
      <c r="P189" s="104">
        <f t="shared" si="14"/>
        <v>0</v>
      </c>
      <c r="Q189" s="270"/>
      <c r="R189" s="271"/>
      <c r="S189" s="271"/>
      <c r="T189" s="271"/>
      <c r="U189" s="271"/>
      <c r="V189" s="271"/>
      <c r="W189" s="271"/>
      <c r="X189" s="271"/>
      <c r="Y189" s="271"/>
      <c r="Z189" s="272"/>
    </row>
    <row r="190" spans="1:26" ht="15" thickBot="1" x14ac:dyDescent="0.45"/>
    <row r="191" spans="1:26" s="183" customFormat="1" ht="24" customHeight="1" x14ac:dyDescent="0.4">
      <c r="A191" s="364" t="s">
        <v>70</v>
      </c>
      <c r="B191" s="365"/>
      <c r="C191" s="365"/>
      <c r="D191" s="365"/>
      <c r="E191" s="365"/>
      <c r="F191" s="365"/>
      <c r="G191" s="365"/>
      <c r="H191" s="365"/>
      <c r="I191" s="365"/>
      <c r="J191" s="365"/>
      <c r="K191" s="365"/>
      <c r="L191" s="365"/>
      <c r="M191" s="365"/>
      <c r="N191" s="365"/>
      <c r="O191" s="365"/>
      <c r="P191" s="365"/>
      <c r="Q191" s="365"/>
      <c r="R191" s="365"/>
      <c r="S191" s="365"/>
      <c r="T191" s="365"/>
      <c r="U191" s="365"/>
      <c r="V191" s="365"/>
      <c r="W191" s="365"/>
      <c r="X191" s="365"/>
      <c r="Y191" s="365"/>
      <c r="Z191" s="366"/>
    </row>
    <row r="192" spans="1:26" s="183" customFormat="1" ht="15" customHeight="1" x14ac:dyDescent="0.4">
      <c r="A192" s="200"/>
      <c r="B192" s="201"/>
      <c r="C192" s="201"/>
      <c r="D192" s="201"/>
      <c r="E192" s="201"/>
      <c r="F192" s="201"/>
      <c r="G192" s="201"/>
      <c r="H192" s="201"/>
      <c r="I192" s="201"/>
      <c r="J192" s="201"/>
      <c r="K192" s="201"/>
      <c r="L192" s="201"/>
      <c r="M192" s="201"/>
      <c r="N192" s="202"/>
      <c r="O192" s="202"/>
      <c r="P192" s="202"/>
      <c r="Q192" s="197"/>
      <c r="R192" s="197"/>
      <c r="S192" s="197"/>
      <c r="T192" s="197"/>
      <c r="U192" s="197"/>
      <c r="V192" s="197"/>
      <c r="W192" s="197"/>
      <c r="X192" s="197"/>
      <c r="Y192" s="197"/>
      <c r="Z192" s="203"/>
    </row>
    <row r="193" spans="1:26" s="183" customFormat="1" ht="15" customHeight="1" x14ac:dyDescent="0.4">
      <c r="A193" s="184" t="s">
        <v>61</v>
      </c>
      <c r="B193" s="205" t="s">
        <v>81</v>
      </c>
      <c r="C193" s="206"/>
      <c r="D193" s="201"/>
      <c r="E193" s="206"/>
      <c r="F193" s="206"/>
      <c r="G193" s="198"/>
      <c r="H193" s="198"/>
      <c r="I193" s="198"/>
      <c r="J193" s="198"/>
      <c r="K193" s="201"/>
      <c r="L193" s="201"/>
      <c r="M193" s="201"/>
      <c r="N193" s="202"/>
      <c r="O193" s="202"/>
      <c r="P193" s="202"/>
      <c r="Q193" s="198"/>
      <c r="R193" s="198"/>
      <c r="S193" s="198"/>
      <c r="T193" s="198"/>
      <c r="U193" s="198"/>
      <c r="V193" s="198"/>
      <c r="W193" s="198"/>
      <c r="X193" s="198"/>
      <c r="Y193" s="198"/>
      <c r="Z193" s="199"/>
    </row>
    <row r="194" spans="1:26" s="183" customFormat="1" ht="15" customHeight="1" x14ac:dyDescent="0.4">
      <c r="A194" s="184"/>
      <c r="B194" s="206"/>
      <c r="C194" s="206"/>
      <c r="D194" s="206"/>
      <c r="E194" s="206"/>
      <c r="F194" s="206"/>
      <c r="G194" s="206"/>
      <c r="H194" s="205"/>
      <c r="I194" s="206"/>
      <c r="J194" s="201"/>
      <c r="K194" s="201"/>
      <c r="L194" s="201"/>
      <c r="M194" s="201"/>
      <c r="N194" s="202"/>
      <c r="O194" s="202"/>
      <c r="P194" s="202"/>
      <c r="Q194" s="198"/>
      <c r="R194" s="198"/>
      <c r="S194" s="198"/>
      <c r="T194" s="198"/>
      <c r="U194" s="198"/>
      <c r="V194" s="198"/>
      <c r="W194" s="198"/>
      <c r="X194" s="198"/>
      <c r="Y194" s="198"/>
      <c r="Z194" s="199"/>
    </row>
    <row r="195" spans="1:26" s="183" customFormat="1" ht="15" customHeight="1" thickBot="1" x14ac:dyDescent="0.45">
      <c r="A195" s="184" t="s">
        <v>56</v>
      </c>
      <c r="B195" s="206"/>
      <c r="C195" s="206"/>
      <c r="D195" s="206"/>
      <c r="E195" s="206"/>
      <c r="F195" s="206"/>
      <c r="G195" s="206"/>
      <c r="H195" s="205"/>
      <c r="I195" s="206"/>
      <c r="J195" s="201"/>
      <c r="K195" s="201"/>
      <c r="L195" s="201"/>
      <c r="M195" s="201"/>
      <c r="N195" s="202"/>
      <c r="O195" s="202"/>
      <c r="P195" s="202"/>
      <c r="Q195" s="198"/>
      <c r="R195" s="198"/>
      <c r="S195" s="198"/>
      <c r="T195" s="198"/>
      <c r="U195" s="198"/>
      <c r="V195" s="198"/>
      <c r="W195" s="198"/>
      <c r="X195" s="198"/>
      <c r="Y195" s="198"/>
      <c r="Z195" s="199"/>
    </row>
    <row r="196" spans="1:26" s="183" customFormat="1" ht="15" customHeight="1" thickBot="1" x14ac:dyDescent="0.45">
      <c r="A196" s="184"/>
      <c r="B196" s="206"/>
      <c r="C196" s="206"/>
      <c r="D196" s="206"/>
      <c r="E196" s="367" t="s">
        <v>51</v>
      </c>
      <c r="F196" s="368"/>
      <c r="G196" s="368"/>
      <c r="H196" s="368"/>
      <c r="I196" s="368"/>
      <c r="J196" s="368"/>
      <c r="K196" s="368"/>
      <c r="L196" s="368"/>
      <c r="M196" s="369"/>
      <c r="N196" s="201"/>
      <c r="O196" s="201"/>
      <c r="P196" s="370" t="s">
        <v>53</v>
      </c>
      <c r="Q196" s="371"/>
      <c r="R196" s="371"/>
      <c r="S196" s="371"/>
      <c r="T196" s="371"/>
      <c r="U196" s="371"/>
      <c r="V196" s="371"/>
      <c r="W196" s="371"/>
      <c r="X196" s="372"/>
      <c r="Y196" s="198"/>
      <c r="Z196" s="199"/>
    </row>
    <row r="197" spans="1:26" s="183" customFormat="1" ht="15" customHeight="1" x14ac:dyDescent="0.45">
      <c r="A197" s="185" t="s">
        <v>57</v>
      </c>
      <c r="B197" s="207"/>
      <c r="C197" s="207"/>
      <c r="D197" s="208"/>
      <c r="E197" s="348"/>
      <c r="F197" s="349"/>
      <c r="G197" s="349"/>
      <c r="H197" s="352" t="s">
        <v>50</v>
      </c>
      <c r="I197" s="352"/>
      <c r="J197" s="354" t="s">
        <v>25</v>
      </c>
      <c r="K197" s="354"/>
      <c r="L197" s="354" t="s">
        <v>26</v>
      </c>
      <c r="M197" s="356"/>
      <c r="N197" s="209"/>
      <c r="O197" s="210"/>
      <c r="P197" s="358"/>
      <c r="Q197" s="359"/>
      <c r="R197" s="360"/>
      <c r="S197" s="343" t="s">
        <v>52</v>
      </c>
      <c r="T197" s="343"/>
      <c r="U197" s="343" t="s">
        <v>25</v>
      </c>
      <c r="V197" s="343"/>
      <c r="W197" s="343" t="s">
        <v>26</v>
      </c>
      <c r="X197" s="345"/>
      <c r="Y197" s="198"/>
      <c r="Z197" s="199"/>
    </row>
    <row r="198" spans="1:26" s="183" customFormat="1" ht="15" customHeight="1" x14ac:dyDescent="0.45">
      <c r="A198" s="185" t="s">
        <v>58</v>
      </c>
      <c r="B198" s="207"/>
      <c r="C198" s="207"/>
      <c r="D198" s="208"/>
      <c r="E198" s="350"/>
      <c r="F198" s="351"/>
      <c r="G198" s="351"/>
      <c r="H198" s="353"/>
      <c r="I198" s="353"/>
      <c r="J198" s="355"/>
      <c r="K198" s="355"/>
      <c r="L198" s="355"/>
      <c r="M198" s="357"/>
      <c r="N198" s="211"/>
      <c r="O198" s="211"/>
      <c r="P198" s="361"/>
      <c r="Q198" s="362"/>
      <c r="R198" s="363"/>
      <c r="S198" s="344"/>
      <c r="T198" s="344"/>
      <c r="U198" s="344"/>
      <c r="V198" s="344"/>
      <c r="W198" s="344"/>
      <c r="X198" s="346"/>
      <c r="Y198" s="198"/>
      <c r="Z198" s="199"/>
    </row>
    <row r="199" spans="1:26" s="183" customFormat="1" ht="15" customHeight="1" x14ac:dyDescent="0.4">
      <c r="A199" s="204"/>
      <c r="B199" s="206"/>
      <c r="C199" s="206"/>
      <c r="D199" s="206"/>
      <c r="E199" s="330" t="s">
        <v>47</v>
      </c>
      <c r="F199" s="331"/>
      <c r="G199" s="331"/>
      <c r="H199" s="347" t="s">
        <v>67</v>
      </c>
      <c r="I199" s="347"/>
      <c r="J199" s="334"/>
      <c r="K199" s="334"/>
      <c r="L199" s="335"/>
      <c r="M199" s="336"/>
      <c r="N199" s="211"/>
      <c r="O199" s="211"/>
      <c r="P199" s="337" t="s">
        <v>47</v>
      </c>
      <c r="Q199" s="338"/>
      <c r="R199" s="338"/>
      <c r="S199" s="347" t="s">
        <v>67</v>
      </c>
      <c r="T199" s="347"/>
      <c r="U199" s="317"/>
      <c r="V199" s="318"/>
      <c r="W199" s="317"/>
      <c r="X199" s="319"/>
      <c r="Y199" s="198"/>
      <c r="Z199" s="199"/>
    </row>
    <row r="200" spans="1:26" s="183" customFormat="1" ht="15" customHeight="1" x14ac:dyDescent="0.4">
      <c r="A200" s="212"/>
      <c r="B200" s="198"/>
      <c r="C200" s="198"/>
      <c r="D200" s="198"/>
      <c r="E200" s="330" t="s">
        <v>48</v>
      </c>
      <c r="F200" s="331"/>
      <c r="G200" s="331"/>
      <c r="H200" s="332"/>
      <c r="I200" s="332"/>
      <c r="J200" s="334"/>
      <c r="K200" s="334"/>
      <c r="L200" s="335"/>
      <c r="M200" s="336"/>
      <c r="N200" s="211"/>
      <c r="O200" s="211"/>
      <c r="P200" s="337" t="s">
        <v>48</v>
      </c>
      <c r="Q200" s="338"/>
      <c r="R200" s="338"/>
      <c r="S200" s="339"/>
      <c r="T200" s="340"/>
      <c r="U200" s="317"/>
      <c r="V200" s="318"/>
      <c r="W200" s="317"/>
      <c r="X200" s="319"/>
      <c r="Y200" s="198"/>
      <c r="Z200" s="199"/>
    </row>
    <row r="201" spans="1:26" s="183" customFormat="1" ht="15" customHeight="1" thickBot="1" x14ac:dyDescent="0.45">
      <c r="A201" s="212"/>
      <c r="B201" s="198"/>
      <c r="C201" s="198"/>
      <c r="D201" s="198"/>
      <c r="E201" s="320" t="s">
        <v>49</v>
      </c>
      <c r="F201" s="321"/>
      <c r="G201" s="321"/>
      <c r="H201" s="333"/>
      <c r="I201" s="333"/>
      <c r="J201" s="322"/>
      <c r="K201" s="322"/>
      <c r="L201" s="323"/>
      <c r="M201" s="324"/>
      <c r="N201" s="211"/>
      <c r="O201" s="211"/>
      <c r="P201" s="325" t="s">
        <v>49</v>
      </c>
      <c r="Q201" s="326"/>
      <c r="R201" s="326"/>
      <c r="S201" s="341"/>
      <c r="T201" s="342"/>
      <c r="U201" s="327"/>
      <c r="V201" s="328"/>
      <c r="W201" s="327"/>
      <c r="X201" s="329"/>
      <c r="Y201" s="198"/>
      <c r="Z201" s="199"/>
    </row>
    <row r="202" spans="1:26" s="183" customFormat="1" ht="15" customHeight="1" thickBot="1" x14ac:dyDescent="0.45">
      <c r="A202" s="213"/>
      <c r="B202" s="214"/>
      <c r="C202" s="214"/>
      <c r="D202" s="214"/>
      <c r="E202" s="214"/>
      <c r="F202" s="214"/>
      <c r="G202" s="214"/>
      <c r="H202" s="214"/>
      <c r="I202" s="214"/>
      <c r="J202" s="214"/>
      <c r="K202" s="214"/>
      <c r="L202" s="215"/>
      <c r="M202" s="215"/>
      <c r="N202" s="216"/>
      <c r="O202" s="216"/>
      <c r="P202" s="216"/>
      <c r="Q202" s="198"/>
      <c r="R202" s="198"/>
      <c r="S202" s="198"/>
      <c r="T202" s="198"/>
      <c r="U202" s="198"/>
      <c r="V202" s="198"/>
      <c r="W202" s="198"/>
      <c r="X202" s="198"/>
      <c r="Y202" s="198"/>
      <c r="Z202" s="199"/>
    </row>
    <row r="203" spans="1:26" s="183" customFormat="1" ht="15" customHeight="1" x14ac:dyDescent="0.4">
      <c r="A203" s="302" t="s">
        <v>65</v>
      </c>
      <c r="B203" s="304" t="s">
        <v>31</v>
      </c>
      <c r="C203" s="306" t="s">
        <v>41</v>
      </c>
      <c r="D203" s="308" t="s">
        <v>39</v>
      </c>
      <c r="E203" s="297"/>
      <c r="F203" s="309"/>
      <c r="G203" s="310" t="s">
        <v>42</v>
      </c>
      <c r="H203" s="311"/>
      <c r="I203" s="311"/>
      <c r="J203" s="311"/>
      <c r="K203" s="311"/>
      <c r="L203" s="311"/>
      <c r="M203" s="311"/>
      <c r="N203" s="311"/>
      <c r="O203" s="311"/>
      <c r="P203" s="312"/>
      <c r="Q203" s="313" t="s">
        <v>32</v>
      </c>
      <c r="R203" s="291"/>
      <c r="S203" s="314"/>
      <c r="T203" s="290" t="s">
        <v>33</v>
      </c>
      <c r="U203" s="291"/>
      <c r="V203" s="292"/>
      <c r="W203" s="296" t="s">
        <v>34</v>
      </c>
      <c r="X203" s="297"/>
      <c r="Y203" s="297"/>
      <c r="Z203" s="298"/>
    </row>
    <row r="204" spans="1:26" s="183" customFormat="1" ht="75" customHeight="1" x14ac:dyDescent="0.4">
      <c r="A204" s="303"/>
      <c r="B204" s="305"/>
      <c r="C204" s="307"/>
      <c r="D204" s="83" t="s">
        <v>35</v>
      </c>
      <c r="E204" s="84" t="s">
        <v>36</v>
      </c>
      <c r="F204" s="87" t="s">
        <v>37</v>
      </c>
      <c r="G204" s="79" t="s">
        <v>0</v>
      </c>
      <c r="H204" s="72" t="s">
        <v>72</v>
      </c>
      <c r="I204" s="72" t="s">
        <v>1</v>
      </c>
      <c r="J204" s="73" t="s">
        <v>43</v>
      </c>
      <c r="K204" s="73" t="s">
        <v>44</v>
      </c>
      <c r="L204" s="73" t="s">
        <v>2</v>
      </c>
      <c r="M204" s="73" t="s">
        <v>3</v>
      </c>
      <c r="N204" s="73" t="s">
        <v>4</v>
      </c>
      <c r="O204" s="73" t="s">
        <v>45</v>
      </c>
      <c r="P204" s="80" t="s">
        <v>46</v>
      </c>
      <c r="Q204" s="315"/>
      <c r="R204" s="294"/>
      <c r="S204" s="316"/>
      <c r="T204" s="293"/>
      <c r="U204" s="294"/>
      <c r="V204" s="295"/>
      <c r="W204" s="299"/>
      <c r="X204" s="300"/>
      <c r="Y204" s="300"/>
      <c r="Z204" s="301"/>
    </row>
    <row r="205" spans="1:26" s="183" customFormat="1" ht="24" customHeight="1" x14ac:dyDescent="0.4">
      <c r="A205" s="81">
        <f>'Weekly Menus'!F7</f>
        <v>0</v>
      </c>
      <c r="B205" s="186"/>
      <c r="C205" s="119">
        <f>'K-8 (combined)'!B151</f>
        <v>0</v>
      </c>
      <c r="D205" s="188"/>
      <c r="E205" s="189"/>
      <c r="F205" s="190"/>
      <c r="G205" s="92">
        <f>'K-8 (combined)'!C151</f>
        <v>0</v>
      </c>
      <c r="H205" s="90">
        <f>'K-8 (combined)'!D151</f>
        <v>0</v>
      </c>
      <c r="I205" s="90">
        <f>'K-8 (combined)'!F151</f>
        <v>0</v>
      </c>
      <c r="J205" s="90">
        <f>'K-8 (combined)'!H151</f>
        <v>0</v>
      </c>
      <c r="K205" s="90">
        <f>'K-8 (combined)'!I151</f>
        <v>0</v>
      </c>
      <c r="L205" s="90">
        <f>'K-8 (combined)'!J151</f>
        <v>0</v>
      </c>
      <c r="M205" s="90">
        <f>'K-8 (combined)'!K151</f>
        <v>0</v>
      </c>
      <c r="N205" s="90">
        <f>'K-8 (combined)'!L151</f>
        <v>0</v>
      </c>
      <c r="O205" s="90">
        <f>'K-8 (combined)'!M151</f>
        <v>0</v>
      </c>
      <c r="P205" s="93">
        <f>SUM(J205:O205)</f>
        <v>0</v>
      </c>
      <c r="Q205" s="277"/>
      <c r="R205" s="277"/>
      <c r="S205" s="278"/>
      <c r="T205" s="279"/>
      <c r="U205" s="277"/>
      <c r="V205" s="278"/>
      <c r="W205" s="287"/>
      <c r="X205" s="288"/>
      <c r="Y205" s="288"/>
      <c r="Z205" s="289"/>
    </row>
    <row r="206" spans="1:26" s="183" customFormat="1" ht="24" customHeight="1" x14ac:dyDescent="0.4">
      <c r="A206" s="81">
        <f>'Weekly Menus'!F8</f>
        <v>0</v>
      </c>
      <c r="B206" s="186"/>
      <c r="C206" s="119">
        <f>'K-8 (combined)'!B152</f>
        <v>0</v>
      </c>
      <c r="D206" s="188"/>
      <c r="E206" s="189"/>
      <c r="F206" s="190"/>
      <c r="G206" s="92">
        <f>'K-8 (combined)'!C152</f>
        <v>0</v>
      </c>
      <c r="H206" s="90">
        <f>'K-8 (combined)'!D152</f>
        <v>0</v>
      </c>
      <c r="I206" s="90">
        <f>'K-8 (combined)'!F152</f>
        <v>0</v>
      </c>
      <c r="J206" s="90">
        <f>'K-8 (combined)'!H152</f>
        <v>0</v>
      </c>
      <c r="K206" s="90">
        <f>'K-8 (combined)'!I152</f>
        <v>0</v>
      </c>
      <c r="L206" s="90">
        <f>'K-8 (combined)'!J152</f>
        <v>0</v>
      </c>
      <c r="M206" s="90">
        <f>'K-8 (combined)'!K152</f>
        <v>0</v>
      </c>
      <c r="N206" s="90">
        <f>'K-8 (combined)'!L152</f>
        <v>0</v>
      </c>
      <c r="O206" s="90">
        <f>'K-8 (combined)'!M152</f>
        <v>0</v>
      </c>
      <c r="P206" s="93">
        <f t="shared" ref="P206:P224" si="15">SUM(J206:O206)</f>
        <v>0</v>
      </c>
      <c r="Q206" s="277"/>
      <c r="R206" s="277"/>
      <c r="S206" s="278"/>
      <c r="T206" s="279"/>
      <c r="U206" s="277"/>
      <c r="V206" s="278"/>
      <c r="W206" s="287"/>
      <c r="X206" s="288"/>
      <c r="Y206" s="288"/>
      <c r="Z206" s="289"/>
    </row>
    <row r="207" spans="1:26" s="183" customFormat="1" ht="24" customHeight="1" x14ac:dyDescent="0.4">
      <c r="A207" s="81">
        <f>'Weekly Menus'!F9</f>
        <v>0</v>
      </c>
      <c r="B207" s="186"/>
      <c r="C207" s="119">
        <f>'K-8 (combined)'!B153</f>
        <v>0</v>
      </c>
      <c r="D207" s="188"/>
      <c r="E207" s="189"/>
      <c r="F207" s="190"/>
      <c r="G207" s="92">
        <f>'K-8 (combined)'!C153</f>
        <v>0</v>
      </c>
      <c r="H207" s="90">
        <f>'K-8 (combined)'!D153</f>
        <v>0</v>
      </c>
      <c r="I207" s="90">
        <f>'K-8 (combined)'!F153</f>
        <v>0</v>
      </c>
      <c r="J207" s="90">
        <f>'K-8 (combined)'!H153</f>
        <v>0</v>
      </c>
      <c r="K207" s="90">
        <f>'K-8 (combined)'!I153</f>
        <v>0</v>
      </c>
      <c r="L207" s="90">
        <f>'K-8 (combined)'!J153</f>
        <v>0</v>
      </c>
      <c r="M207" s="90">
        <f>'K-8 (combined)'!K153</f>
        <v>0</v>
      </c>
      <c r="N207" s="90">
        <f>'K-8 (combined)'!L153</f>
        <v>0</v>
      </c>
      <c r="O207" s="90">
        <f>'K-8 (combined)'!M153</f>
        <v>0</v>
      </c>
      <c r="P207" s="93">
        <f t="shared" si="15"/>
        <v>0</v>
      </c>
      <c r="Q207" s="277"/>
      <c r="R207" s="277"/>
      <c r="S207" s="278"/>
      <c r="T207" s="279"/>
      <c r="U207" s="277"/>
      <c r="V207" s="278"/>
      <c r="W207" s="287"/>
      <c r="X207" s="288"/>
      <c r="Y207" s="288"/>
      <c r="Z207" s="289"/>
    </row>
    <row r="208" spans="1:26" s="183" customFormat="1" ht="24" customHeight="1" x14ac:dyDescent="0.4">
      <c r="A208" s="81">
        <f>'Weekly Menus'!F10</f>
        <v>0</v>
      </c>
      <c r="B208" s="186"/>
      <c r="C208" s="119">
        <f>'K-8 (combined)'!B154</f>
        <v>0</v>
      </c>
      <c r="D208" s="188"/>
      <c r="E208" s="189"/>
      <c r="F208" s="190"/>
      <c r="G208" s="92">
        <f>'K-8 (combined)'!C154</f>
        <v>0</v>
      </c>
      <c r="H208" s="90">
        <f>'K-8 (combined)'!D154</f>
        <v>0</v>
      </c>
      <c r="I208" s="90">
        <f>'K-8 (combined)'!F154</f>
        <v>0</v>
      </c>
      <c r="J208" s="90">
        <f>'K-8 (combined)'!H154</f>
        <v>0</v>
      </c>
      <c r="K208" s="90">
        <f>'K-8 (combined)'!I154</f>
        <v>0</v>
      </c>
      <c r="L208" s="90">
        <f>'K-8 (combined)'!J154</f>
        <v>0</v>
      </c>
      <c r="M208" s="90">
        <f>'K-8 (combined)'!K154</f>
        <v>0</v>
      </c>
      <c r="N208" s="90">
        <f>'K-8 (combined)'!L154</f>
        <v>0</v>
      </c>
      <c r="O208" s="90">
        <f>'K-8 (combined)'!M154</f>
        <v>0</v>
      </c>
      <c r="P208" s="93">
        <f t="shared" si="15"/>
        <v>0</v>
      </c>
      <c r="Q208" s="277"/>
      <c r="R208" s="277"/>
      <c r="S208" s="278"/>
      <c r="T208" s="279"/>
      <c r="U208" s="277"/>
      <c r="V208" s="278"/>
      <c r="W208" s="287"/>
      <c r="X208" s="288"/>
      <c r="Y208" s="288"/>
      <c r="Z208" s="289"/>
    </row>
    <row r="209" spans="1:26" s="183" customFormat="1" ht="24" customHeight="1" x14ac:dyDescent="0.4">
      <c r="A209" s="81">
        <f>'Weekly Menus'!F11</f>
        <v>0</v>
      </c>
      <c r="B209" s="186"/>
      <c r="C209" s="119">
        <f>'K-8 (combined)'!B155</f>
        <v>0</v>
      </c>
      <c r="D209" s="188"/>
      <c r="E209" s="189"/>
      <c r="F209" s="190"/>
      <c r="G209" s="92">
        <f>'K-8 (combined)'!C155</f>
        <v>0</v>
      </c>
      <c r="H209" s="90">
        <f>'K-8 (combined)'!D155</f>
        <v>0</v>
      </c>
      <c r="I209" s="90">
        <f>'K-8 (combined)'!F155</f>
        <v>0</v>
      </c>
      <c r="J209" s="90">
        <f>'K-8 (combined)'!H155</f>
        <v>0</v>
      </c>
      <c r="K209" s="90">
        <f>'K-8 (combined)'!I155</f>
        <v>0</v>
      </c>
      <c r="L209" s="90">
        <f>'K-8 (combined)'!J155</f>
        <v>0</v>
      </c>
      <c r="M209" s="90">
        <f>'K-8 (combined)'!K155</f>
        <v>0</v>
      </c>
      <c r="N209" s="90">
        <f>'K-8 (combined)'!L155</f>
        <v>0</v>
      </c>
      <c r="O209" s="90">
        <f>'K-8 (combined)'!M155</f>
        <v>0</v>
      </c>
      <c r="P209" s="93">
        <f t="shared" si="15"/>
        <v>0</v>
      </c>
      <c r="Q209" s="277"/>
      <c r="R209" s="277"/>
      <c r="S209" s="278"/>
      <c r="T209" s="279"/>
      <c r="U209" s="277"/>
      <c r="V209" s="278"/>
      <c r="W209" s="287"/>
      <c r="X209" s="288"/>
      <c r="Y209" s="288"/>
      <c r="Z209" s="289"/>
    </row>
    <row r="210" spans="1:26" s="183" customFormat="1" ht="24" customHeight="1" x14ac:dyDescent="0.4">
      <c r="A210" s="81">
        <f>'Weekly Menus'!F12</f>
        <v>0</v>
      </c>
      <c r="B210" s="186"/>
      <c r="C210" s="119">
        <f>'K-8 (combined)'!B156</f>
        <v>0</v>
      </c>
      <c r="D210" s="188"/>
      <c r="E210" s="189"/>
      <c r="F210" s="190"/>
      <c r="G210" s="92">
        <f>'K-8 (combined)'!C156</f>
        <v>0</v>
      </c>
      <c r="H210" s="90">
        <f>'K-8 (combined)'!D156</f>
        <v>0</v>
      </c>
      <c r="I210" s="90">
        <f>'K-8 (combined)'!F156</f>
        <v>0</v>
      </c>
      <c r="J210" s="90">
        <f>'K-8 (combined)'!H156</f>
        <v>0</v>
      </c>
      <c r="K210" s="90">
        <f>'K-8 (combined)'!I156</f>
        <v>0</v>
      </c>
      <c r="L210" s="90">
        <f>'K-8 (combined)'!J156</f>
        <v>0</v>
      </c>
      <c r="M210" s="90">
        <f>'K-8 (combined)'!K156</f>
        <v>0</v>
      </c>
      <c r="N210" s="90">
        <f>'K-8 (combined)'!L156</f>
        <v>0</v>
      </c>
      <c r="O210" s="90">
        <f>'K-8 (combined)'!M156</f>
        <v>0</v>
      </c>
      <c r="P210" s="93">
        <f t="shared" si="15"/>
        <v>0</v>
      </c>
      <c r="Q210" s="277"/>
      <c r="R210" s="277"/>
      <c r="S210" s="278"/>
      <c r="T210" s="279"/>
      <c r="U210" s="277"/>
      <c r="V210" s="278"/>
      <c r="W210" s="287"/>
      <c r="X210" s="288"/>
      <c r="Y210" s="288"/>
      <c r="Z210" s="289"/>
    </row>
    <row r="211" spans="1:26" s="183" customFormat="1" ht="24" customHeight="1" x14ac:dyDescent="0.4">
      <c r="A211" s="81">
        <f>'Weekly Menus'!F13</f>
        <v>0</v>
      </c>
      <c r="B211" s="186"/>
      <c r="C211" s="119">
        <f>'K-8 (combined)'!B157</f>
        <v>0</v>
      </c>
      <c r="D211" s="188"/>
      <c r="E211" s="189"/>
      <c r="F211" s="190"/>
      <c r="G211" s="92">
        <f>'K-8 (combined)'!C157</f>
        <v>0</v>
      </c>
      <c r="H211" s="90">
        <f>'K-8 (combined)'!D157</f>
        <v>0</v>
      </c>
      <c r="I211" s="90">
        <f>'K-8 (combined)'!F157</f>
        <v>0</v>
      </c>
      <c r="J211" s="90">
        <f>'K-8 (combined)'!H157</f>
        <v>0</v>
      </c>
      <c r="K211" s="90">
        <f>'K-8 (combined)'!I157</f>
        <v>0</v>
      </c>
      <c r="L211" s="90">
        <f>'K-8 (combined)'!J157</f>
        <v>0</v>
      </c>
      <c r="M211" s="90">
        <f>'K-8 (combined)'!K157</f>
        <v>0</v>
      </c>
      <c r="N211" s="90">
        <f>'K-8 (combined)'!L157</f>
        <v>0</v>
      </c>
      <c r="O211" s="90">
        <f>'K-8 (combined)'!M157</f>
        <v>0</v>
      </c>
      <c r="P211" s="93">
        <f t="shared" si="15"/>
        <v>0</v>
      </c>
      <c r="Q211" s="277"/>
      <c r="R211" s="277"/>
      <c r="S211" s="278"/>
      <c r="T211" s="279"/>
      <c r="U211" s="277"/>
      <c r="V211" s="278"/>
      <c r="W211" s="287"/>
      <c r="X211" s="288"/>
      <c r="Y211" s="288"/>
      <c r="Z211" s="289"/>
    </row>
    <row r="212" spans="1:26" s="183" customFormat="1" ht="24" customHeight="1" x14ac:dyDescent="0.4">
      <c r="A212" s="81">
        <f>'Weekly Menus'!F14</f>
        <v>0</v>
      </c>
      <c r="B212" s="186"/>
      <c r="C212" s="119">
        <f>'K-8 (combined)'!B158</f>
        <v>0</v>
      </c>
      <c r="D212" s="188"/>
      <c r="E212" s="189"/>
      <c r="F212" s="190"/>
      <c r="G212" s="92">
        <f>'K-8 (combined)'!C158</f>
        <v>0</v>
      </c>
      <c r="H212" s="90">
        <f>'K-8 (combined)'!D158</f>
        <v>0</v>
      </c>
      <c r="I212" s="90">
        <f>'K-8 (combined)'!F158</f>
        <v>0</v>
      </c>
      <c r="J212" s="90">
        <f>'K-8 (combined)'!H158</f>
        <v>0</v>
      </c>
      <c r="K212" s="90">
        <f>'K-8 (combined)'!I158</f>
        <v>0</v>
      </c>
      <c r="L212" s="90">
        <f>'K-8 (combined)'!J158</f>
        <v>0</v>
      </c>
      <c r="M212" s="90">
        <f>'K-8 (combined)'!K158</f>
        <v>0</v>
      </c>
      <c r="N212" s="90">
        <f>'K-8 (combined)'!L158</f>
        <v>0</v>
      </c>
      <c r="O212" s="90">
        <f>'K-8 (combined)'!M158</f>
        <v>0</v>
      </c>
      <c r="P212" s="93">
        <f t="shared" si="15"/>
        <v>0</v>
      </c>
      <c r="Q212" s="277"/>
      <c r="R212" s="277"/>
      <c r="S212" s="278"/>
      <c r="T212" s="279"/>
      <c r="U212" s="277"/>
      <c r="V212" s="278"/>
      <c r="W212" s="287"/>
      <c r="X212" s="288"/>
      <c r="Y212" s="288"/>
      <c r="Z212" s="289"/>
    </row>
    <row r="213" spans="1:26" s="183" customFormat="1" ht="24" customHeight="1" x14ac:dyDescent="0.4">
      <c r="A213" s="81">
        <f>'Weekly Menus'!F15</f>
        <v>0</v>
      </c>
      <c r="B213" s="186"/>
      <c r="C213" s="119">
        <f>'K-8 (combined)'!B159</f>
        <v>0</v>
      </c>
      <c r="D213" s="188"/>
      <c r="E213" s="189"/>
      <c r="F213" s="190"/>
      <c r="G213" s="92">
        <f>'K-8 (combined)'!C159</f>
        <v>0</v>
      </c>
      <c r="H213" s="90">
        <f>'K-8 (combined)'!D159</f>
        <v>0</v>
      </c>
      <c r="I213" s="90">
        <f>'K-8 (combined)'!F159</f>
        <v>0</v>
      </c>
      <c r="J213" s="90">
        <f>'K-8 (combined)'!H159</f>
        <v>0</v>
      </c>
      <c r="K213" s="90">
        <f>'K-8 (combined)'!I159</f>
        <v>0</v>
      </c>
      <c r="L213" s="90">
        <f>'K-8 (combined)'!J159</f>
        <v>0</v>
      </c>
      <c r="M213" s="90">
        <f>'K-8 (combined)'!K159</f>
        <v>0</v>
      </c>
      <c r="N213" s="90">
        <f>'K-8 (combined)'!L159</f>
        <v>0</v>
      </c>
      <c r="O213" s="90">
        <f>'K-8 (combined)'!M159</f>
        <v>0</v>
      </c>
      <c r="P213" s="93">
        <f t="shared" si="15"/>
        <v>0</v>
      </c>
      <c r="Q213" s="277"/>
      <c r="R213" s="277"/>
      <c r="S213" s="278"/>
      <c r="T213" s="279"/>
      <c r="U213" s="277"/>
      <c r="V213" s="278"/>
      <c r="W213" s="287"/>
      <c r="X213" s="288"/>
      <c r="Y213" s="288"/>
      <c r="Z213" s="289"/>
    </row>
    <row r="214" spans="1:26" s="183" customFormat="1" ht="24" customHeight="1" x14ac:dyDescent="0.4">
      <c r="A214" s="81">
        <f>'Weekly Menus'!F16</f>
        <v>0</v>
      </c>
      <c r="B214" s="186"/>
      <c r="C214" s="119">
        <f>'K-8 (combined)'!B160</f>
        <v>0</v>
      </c>
      <c r="D214" s="188"/>
      <c r="E214" s="189"/>
      <c r="F214" s="190"/>
      <c r="G214" s="92">
        <f>'K-8 (combined)'!C160</f>
        <v>0</v>
      </c>
      <c r="H214" s="90">
        <f>'K-8 (combined)'!D160</f>
        <v>0</v>
      </c>
      <c r="I214" s="90">
        <f>'K-8 (combined)'!F160</f>
        <v>0</v>
      </c>
      <c r="J214" s="90">
        <f>'K-8 (combined)'!H160</f>
        <v>0</v>
      </c>
      <c r="K214" s="90">
        <f>'K-8 (combined)'!I160</f>
        <v>0</v>
      </c>
      <c r="L214" s="90">
        <f>'K-8 (combined)'!J160</f>
        <v>0</v>
      </c>
      <c r="M214" s="90">
        <f>'K-8 (combined)'!K160</f>
        <v>0</v>
      </c>
      <c r="N214" s="90">
        <f>'K-8 (combined)'!L160</f>
        <v>0</v>
      </c>
      <c r="O214" s="90">
        <f>'K-8 (combined)'!M160</f>
        <v>0</v>
      </c>
      <c r="P214" s="93">
        <f t="shared" si="15"/>
        <v>0</v>
      </c>
      <c r="Q214" s="277"/>
      <c r="R214" s="277"/>
      <c r="S214" s="278"/>
      <c r="T214" s="279"/>
      <c r="U214" s="277"/>
      <c r="V214" s="278"/>
      <c r="W214" s="287"/>
      <c r="X214" s="288"/>
      <c r="Y214" s="288"/>
      <c r="Z214" s="289"/>
    </row>
    <row r="215" spans="1:26" s="183" customFormat="1" ht="24" customHeight="1" x14ac:dyDescent="0.4">
      <c r="A215" s="81">
        <f>'Weekly Menus'!F17</f>
        <v>0</v>
      </c>
      <c r="B215" s="186"/>
      <c r="C215" s="119">
        <f>'K-8 (combined)'!B161</f>
        <v>0</v>
      </c>
      <c r="D215" s="188"/>
      <c r="E215" s="189"/>
      <c r="F215" s="190"/>
      <c r="G215" s="92">
        <f>'K-8 (combined)'!C161</f>
        <v>0</v>
      </c>
      <c r="H215" s="90">
        <f>'K-8 (combined)'!D161</f>
        <v>0</v>
      </c>
      <c r="I215" s="90">
        <f>'K-8 (combined)'!F161</f>
        <v>0</v>
      </c>
      <c r="J215" s="90">
        <f>'K-8 (combined)'!H161</f>
        <v>0</v>
      </c>
      <c r="K215" s="90">
        <f>'K-8 (combined)'!I161</f>
        <v>0</v>
      </c>
      <c r="L215" s="90">
        <f>'K-8 (combined)'!J161</f>
        <v>0</v>
      </c>
      <c r="M215" s="90">
        <f>'K-8 (combined)'!K161</f>
        <v>0</v>
      </c>
      <c r="N215" s="90">
        <f>'K-8 (combined)'!L161</f>
        <v>0</v>
      </c>
      <c r="O215" s="90">
        <f>'K-8 (combined)'!M161</f>
        <v>0</v>
      </c>
      <c r="P215" s="93">
        <f t="shared" si="15"/>
        <v>0</v>
      </c>
      <c r="Q215" s="277"/>
      <c r="R215" s="277"/>
      <c r="S215" s="278"/>
      <c r="T215" s="279"/>
      <c r="U215" s="277"/>
      <c r="V215" s="278"/>
      <c r="W215" s="280"/>
      <c r="X215" s="280"/>
      <c r="Y215" s="280"/>
      <c r="Z215" s="281"/>
    </row>
    <row r="216" spans="1:26" s="183" customFormat="1" ht="24" customHeight="1" x14ac:dyDescent="0.4">
      <c r="A216" s="81">
        <f>'Weekly Menus'!F18</f>
        <v>0</v>
      </c>
      <c r="B216" s="186"/>
      <c r="C216" s="119">
        <f>'K-8 (combined)'!B162</f>
        <v>0</v>
      </c>
      <c r="D216" s="188"/>
      <c r="E216" s="189"/>
      <c r="F216" s="190"/>
      <c r="G216" s="92">
        <f>'K-8 (combined)'!C162</f>
        <v>0</v>
      </c>
      <c r="H216" s="90">
        <f>'K-8 (combined)'!D162</f>
        <v>0</v>
      </c>
      <c r="I216" s="90">
        <f>'K-8 (combined)'!F162</f>
        <v>0</v>
      </c>
      <c r="J216" s="90">
        <f>'K-8 (combined)'!H162</f>
        <v>0</v>
      </c>
      <c r="K216" s="90">
        <f>'K-8 (combined)'!I162</f>
        <v>0</v>
      </c>
      <c r="L216" s="90">
        <f>'K-8 (combined)'!J162</f>
        <v>0</v>
      </c>
      <c r="M216" s="90">
        <f>'K-8 (combined)'!K162</f>
        <v>0</v>
      </c>
      <c r="N216" s="90">
        <f>'K-8 (combined)'!L162</f>
        <v>0</v>
      </c>
      <c r="O216" s="90">
        <f>'K-8 (combined)'!M162</f>
        <v>0</v>
      </c>
      <c r="P216" s="93">
        <f t="shared" si="15"/>
        <v>0</v>
      </c>
      <c r="Q216" s="277"/>
      <c r="R216" s="277"/>
      <c r="S216" s="278"/>
      <c r="T216" s="279"/>
      <c r="U216" s="277"/>
      <c r="V216" s="278"/>
      <c r="W216" s="280"/>
      <c r="X216" s="280"/>
      <c r="Y216" s="280"/>
      <c r="Z216" s="281"/>
    </row>
    <row r="217" spans="1:26" s="183" customFormat="1" ht="24" customHeight="1" x14ac:dyDescent="0.4">
      <c r="A217" s="81">
        <f>'Weekly Menus'!F19</f>
        <v>0</v>
      </c>
      <c r="B217" s="186"/>
      <c r="C217" s="119">
        <f>'K-8 (combined)'!B163</f>
        <v>0</v>
      </c>
      <c r="D217" s="188"/>
      <c r="E217" s="189"/>
      <c r="F217" s="190"/>
      <c r="G217" s="92">
        <f>'K-8 (combined)'!C163</f>
        <v>0</v>
      </c>
      <c r="H217" s="90">
        <f>'K-8 (combined)'!D163</f>
        <v>0</v>
      </c>
      <c r="I217" s="90">
        <f>'K-8 (combined)'!F163</f>
        <v>0</v>
      </c>
      <c r="J217" s="90">
        <f>'K-8 (combined)'!H163</f>
        <v>0</v>
      </c>
      <c r="K217" s="90">
        <f>'K-8 (combined)'!I163</f>
        <v>0</v>
      </c>
      <c r="L217" s="90">
        <f>'K-8 (combined)'!J163</f>
        <v>0</v>
      </c>
      <c r="M217" s="90">
        <f>'K-8 (combined)'!K163</f>
        <v>0</v>
      </c>
      <c r="N217" s="90">
        <f>'K-8 (combined)'!L163</f>
        <v>0</v>
      </c>
      <c r="O217" s="90">
        <f>'K-8 (combined)'!M163</f>
        <v>0</v>
      </c>
      <c r="P217" s="93">
        <f t="shared" si="15"/>
        <v>0</v>
      </c>
      <c r="Q217" s="277"/>
      <c r="R217" s="277"/>
      <c r="S217" s="278"/>
      <c r="T217" s="279"/>
      <c r="U217" s="277"/>
      <c r="V217" s="278"/>
      <c r="W217" s="280"/>
      <c r="X217" s="280"/>
      <c r="Y217" s="280"/>
      <c r="Z217" s="281"/>
    </row>
    <row r="218" spans="1:26" s="183" customFormat="1" ht="24" customHeight="1" x14ac:dyDescent="0.4">
      <c r="A218" s="81">
        <f>'Weekly Menus'!F20</f>
        <v>0</v>
      </c>
      <c r="B218" s="186"/>
      <c r="C218" s="119">
        <f>'K-8 (combined)'!B164</f>
        <v>0</v>
      </c>
      <c r="D218" s="188"/>
      <c r="E218" s="189"/>
      <c r="F218" s="190"/>
      <c r="G218" s="92">
        <f>'K-8 (combined)'!C164</f>
        <v>0</v>
      </c>
      <c r="H218" s="90">
        <f>'K-8 (combined)'!D164</f>
        <v>0</v>
      </c>
      <c r="I218" s="90">
        <f>'K-8 (combined)'!F164</f>
        <v>0</v>
      </c>
      <c r="J218" s="90">
        <f>'K-8 (combined)'!H164</f>
        <v>0</v>
      </c>
      <c r="K218" s="90">
        <f>'K-8 (combined)'!I164</f>
        <v>0</v>
      </c>
      <c r="L218" s="90">
        <f>'K-8 (combined)'!J164</f>
        <v>0</v>
      </c>
      <c r="M218" s="90">
        <f>'K-8 (combined)'!K164</f>
        <v>0</v>
      </c>
      <c r="N218" s="90">
        <f>'K-8 (combined)'!L164</f>
        <v>0</v>
      </c>
      <c r="O218" s="90">
        <f>'K-8 (combined)'!M164</f>
        <v>0</v>
      </c>
      <c r="P218" s="93">
        <f t="shared" si="15"/>
        <v>0</v>
      </c>
      <c r="Q218" s="277"/>
      <c r="R218" s="277"/>
      <c r="S218" s="278"/>
      <c r="T218" s="279"/>
      <c r="U218" s="277"/>
      <c r="V218" s="278"/>
      <c r="W218" s="280"/>
      <c r="X218" s="280"/>
      <c r="Y218" s="280"/>
      <c r="Z218" s="281"/>
    </row>
    <row r="219" spans="1:26" s="183" customFormat="1" ht="24" customHeight="1" x14ac:dyDescent="0.4">
      <c r="A219" s="81">
        <f>'Weekly Menus'!F21</f>
        <v>0</v>
      </c>
      <c r="B219" s="186"/>
      <c r="C219" s="119">
        <f>'K-8 (combined)'!B165</f>
        <v>0</v>
      </c>
      <c r="D219" s="188"/>
      <c r="E219" s="189"/>
      <c r="F219" s="190"/>
      <c r="G219" s="92">
        <f>'K-8 (combined)'!C165</f>
        <v>0</v>
      </c>
      <c r="H219" s="90">
        <f>'K-8 (combined)'!D165</f>
        <v>0</v>
      </c>
      <c r="I219" s="90">
        <f>'K-8 (combined)'!F165</f>
        <v>0</v>
      </c>
      <c r="J219" s="90">
        <f>'K-8 (combined)'!H165</f>
        <v>0</v>
      </c>
      <c r="K219" s="90">
        <f>'K-8 (combined)'!I165</f>
        <v>0</v>
      </c>
      <c r="L219" s="90">
        <f>'K-8 (combined)'!J165</f>
        <v>0</v>
      </c>
      <c r="M219" s="90">
        <f>'K-8 (combined)'!K165</f>
        <v>0</v>
      </c>
      <c r="N219" s="90">
        <f>'K-8 (combined)'!L165</f>
        <v>0</v>
      </c>
      <c r="O219" s="90">
        <f>'K-8 (combined)'!M165</f>
        <v>0</v>
      </c>
      <c r="P219" s="93">
        <f t="shared" si="15"/>
        <v>0</v>
      </c>
      <c r="Q219" s="277"/>
      <c r="R219" s="277"/>
      <c r="S219" s="278"/>
      <c r="T219" s="279"/>
      <c r="U219" s="277"/>
      <c r="V219" s="278"/>
      <c r="W219" s="280"/>
      <c r="X219" s="280"/>
      <c r="Y219" s="280"/>
      <c r="Z219" s="281"/>
    </row>
    <row r="220" spans="1:26" s="183" customFormat="1" ht="24" customHeight="1" x14ac:dyDescent="0.4">
      <c r="A220" s="81">
        <f>'Weekly Menus'!F22</f>
        <v>0</v>
      </c>
      <c r="B220" s="186"/>
      <c r="C220" s="119">
        <f>'K-8 (combined)'!B166</f>
        <v>0</v>
      </c>
      <c r="D220" s="188"/>
      <c r="E220" s="189"/>
      <c r="F220" s="190"/>
      <c r="G220" s="92">
        <f>'K-8 (combined)'!C166</f>
        <v>0</v>
      </c>
      <c r="H220" s="90">
        <f>'K-8 (combined)'!D166</f>
        <v>0</v>
      </c>
      <c r="I220" s="90">
        <f>'K-8 (combined)'!F166</f>
        <v>0</v>
      </c>
      <c r="J220" s="90">
        <f>'K-8 (combined)'!H166</f>
        <v>0</v>
      </c>
      <c r="K220" s="90">
        <f>'K-8 (combined)'!I166</f>
        <v>0</v>
      </c>
      <c r="L220" s="90">
        <f>'K-8 (combined)'!J166</f>
        <v>0</v>
      </c>
      <c r="M220" s="90">
        <f>'K-8 (combined)'!K166</f>
        <v>0</v>
      </c>
      <c r="N220" s="90">
        <f>'K-8 (combined)'!L166</f>
        <v>0</v>
      </c>
      <c r="O220" s="90">
        <f>'K-8 (combined)'!M166</f>
        <v>0</v>
      </c>
      <c r="P220" s="93">
        <f t="shared" si="15"/>
        <v>0</v>
      </c>
      <c r="Q220" s="277"/>
      <c r="R220" s="277"/>
      <c r="S220" s="278"/>
      <c r="T220" s="279"/>
      <c r="U220" s="277"/>
      <c r="V220" s="278"/>
      <c r="W220" s="280"/>
      <c r="X220" s="280"/>
      <c r="Y220" s="280"/>
      <c r="Z220" s="281"/>
    </row>
    <row r="221" spans="1:26" s="183" customFormat="1" ht="24" customHeight="1" x14ac:dyDescent="0.4">
      <c r="A221" s="81">
        <f>'Weekly Menus'!F23</f>
        <v>0</v>
      </c>
      <c r="B221" s="186"/>
      <c r="C221" s="119">
        <f>'K-8 (combined)'!B167</f>
        <v>0</v>
      </c>
      <c r="D221" s="188"/>
      <c r="E221" s="189"/>
      <c r="F221" s="190"/>
      <c r="G221" s="92">
        <f>'K-8 (combined)'!C167</f>
        <v>0</v>
      </c>
      <c r="H221" s="90">
        <f>'K-8 (combined)'!D167</f>
        <v>0</v>
      </c>
      <c r="I221" s="90">
        <f>'K-8 (combined)'!F167</f>
        <v>0</v>
      </c>
      <c r="J221" s="90">
        <f>'K-8 (combined)'!H167</f>
        <v>0</v>
      </c>
      <c r="K221" s="90">
        <f>'K-8 (combined)'!I167</f>
        <v>0</v>
      </c>
      <c r="L221" s="90">
        <f>'K-8 (combined)'!J167</f>
        <v>0</v>
      </c>
      <c r="M221" s="90">
        <f>'K-8 (combined)'!K167</f>
        <v>0</v>
      </c>
      <c r="N221" s="90">
        <f>'K-8 (combined)'!L167</f>
        <v>0</v>
      </c>
      <c r="O221" s="90">
        <f>'K-8 (combined)'!M167</f>
        <v>0</v>
      </c>
      <c r="P221" s="93">
        <f t="shared" si="15"/>
        <v>0</v>
      </c>
      <c r="Q221" s="277"/>
      <c r="R221" s="277"/>
      <c r="S221" s="278"/>
      <c r="T221" s="279"/>
      <c r="U221" s="277"/>
      <c r="V221" s="278"/>
      <c r="W221" s="280"/>
      <c r="X221" s="280"/>
      <c r="Y221" s="280"/>
      <c r="Z221" s="281"/>
    </row>
    <row r="222" spans="1:26" s="183" customFormat="1" ht="24" customHeight="1" x14ac:dyDescent="0.4">
      <c r="A222" s="81">
        <f>'Weekly Menus'!F24</f>
        <v>0</v>
      </c>
      <c r="B222" s="186"/>
      <c r="C222" s="119">
        <f>'K-8 (combined)'!B168</f>
        <v>0</v>
      </c>
      <c r="D222" s="188"/>
      <c r="E222" s="189"/>
      <c r="F222" s="190"/>
      <c r="G222" s="92">
        <f>'K-8 (combined)'!C168</f>
        <v>0</v>
      </c>
      <c r="H222" s="90">
        <f>'K-8 (combined)'!D168</f>
        <v>0</v>
      </c>
      <c r="I222" s="90">
        <f>'K-8 (combined)'!F168</f>
        <v>0</v>
      </c>
      <c r="J222" s="90">
        <f>'K-8 (combined)'!H168</f>
        <v>0</v>
      </c>
      <c r="K222" s="90">
        <f>'K-8 (combined)'!I168</f>
        <v>0</v>
      </c>
      <c r="L222" s="90">
        <f>'K-8 (combined)'!J168</f>
        <v>0</v>
      </c>
      <c r="M222" s="90">
        <f>'K-8 (combined)'!K168</f>
        <v>0</v>
      </c>
      <c r="N222" s="90">
        <f>'K-8 (combined)'!L168</f>
        <v>0</v>
      </c>
      <c r="O222" s="90">
        <f>'K-8 (combined)'!M168</f>
        <v>0</v>
      </c>
      <c r="P222" s="93">
        <f t="shared" si="15"/>
        <v>0</v>
      </c>
      <c r="Q222" s="277"/>
      <c r="R222" s="277"/>
      <c r="S222" s="278"/>
      <c r="T222" s="279"/>
      <c r="U222" s="277"/>
      <c r="V222" s="278"/>
      <c r="W222" s="280"/>
      <c r="X222" s="280"/>
      <c r="Y222" s="280"/>
      <c r="Z222" s="281"/>
    </row>
    <row r="223" spans="1:26" s="183" customFormat="1" ht="24" customHeight="1" x14ac:dyDescent="0.4">
      <c r="A223" s="81">
        <f>'Weekly Menus'!F25</f>
        <v>0</v>
      </c>
      <c r="B223" s="186"/>
      <c r="C223" s="119">
        <f>'K-8 (combined)'!B169</f>
        <v>0</v>
      </c>
      <c r="D223" s="188"/>
      <c r="E223" s="189"/>
      <c r="F223" s="190"/>
      <c r="G223" s="92">
        <f>'K-8 (combined)'!C169</f>
        <v>0</v>
      </c>
      <c r="H223" s="90">
        <f>'K-8 (combined)'!D169</f>
        <v>0</v>
      </c>
      <c r="I223" s="90">
        <f>'K-8 (combined)'!F169</f>
        <v>0</v>
      </c>
      <c r="J223" s="90">
        <f>'K-8 (combined)'!H169</f>
        <v>0</v>
      </c>
      <c r="K223" s="90">
        <f>'K-8 (combined)'!I169</f>
        <v>0</v>
      </c>
      <c r="L223" s="90">
        <f>'K-8 (combined)'!J169</f>
        <v>0</v>
      </c>
      <c r="M223" s="90">
        <f>'K-8 (combined)'!K169</f>
        <v>0</v>
      </c>
      <c r="N223" s="90">
        <f>'K-8 (combined)'!L169</f>
        <v>0</v>
      </c>
      <c r="O223" s="90">
        <f>'K-8 (combined)'!M169</f>
        <v>0</v>
      </c>
      <c r="P223" s="93">
        <f t="shared" si="15"/>
        <v>0</v>
      </c>
      <c r="Q223" s="277"/>
      <c r="R223" s="277"/>
      <c r="S223" s="278"/>
      <c r="T223" s="279"/>
      <c r="U223" s="277"/>
      <c r="V223" s="278"/>
      <c r="W223" s="280"/>
      <c r="X223" s="280"/>
      <c r="Y223" s="280"/>
      <c r="Z223" s="281"/>
    </row>
    <row r="224" spans="1:26" s="183" customFormat="1" ht="24" customHeight="1" thickBot="1" x14ac:dyDescent="0.45">
      <c r="A224" s="97">
        <f>'Weekly Menus'!F26</f>
        <v>0</v>
      </c>
      <c r="B224" s="187"/>
      <c r="C224" s="217">
        <f>'K-8 (combined)'!B170</f>
        <v>0</v>
      </c>
      <c r="D224" s="191"/>
      <c r="E224" s="192"/>
      <c r="F224" s="193"/>
      <c r="G224" s="218">
        <f>'K-8 (combined)'!C170</f>
        <v>0</v>
      </c>
      <c r="H224" s="219">
        <f>'K-8 (combined)'!D170</f>
        <v>0</v>
      </c>
      <c r="I224" s="219">
        <f>'K-8 (combined)'!F170</f>
        <v>0</v>
      </c>
      <c r="J224" s="90">
        <f>'K-8 (combined)'!H170</f>
        <v>0</v>
      </c>
      <c r="K224" s="90">
        <f>'K-8 (combined)'!I170</f>
        <v>0</v>
      </c>
      <c r="L224" s="90">
        <f>'K-8 (combined)'!J170</f>
        <v>0</v>
      </c>
      <c r="M224" s="90">
        <f>'K-8 (combined)'!K170</f>
        <v>0</v>
      </c>
      <c r="N224" s="90">
        <f>'K-8 (combined)'!L170</f>
        <v>0</v>
      </c>
      <c r="O224" s="90">
        <f>'K-8 (combined)'!M170</f>
        <v>0</v>
      </c>
      <c r="P224" s="220">
        <f t="shared" si="15"/>
        <v>0</v>
      </c>
      <c r="Q224" s="282"/>
      <c r="R224" s="282"/>
      <c r="S224" s="283"/>
      <c r="T224" s="284"/>
      <c r="U224" s="282"/>
      <c r="V224" s="283"/>
      <c r="W224" s="285"/>
      <c r="X224" s="285"/>
      <c r="Y224" s="285"/>
      <c r="Z224" s="286"/>
    </row>
    <row r="225" spans="1:26" s="183" customFormat="1" ht="24" customHeight="1" x14ac:dyDescent="0.4">
      <c r="A225" s="262" t="s">
        <v>55</v>
      </c>
      <c r="B225" s="263"/>
      <c r="C225" s="263"/>
      <c r="D225" s="263"/>
      <c r="E225" s="263"/>
      <c r="F225" s="263"/>
      <c r="G225" s="101"/>
      <c r="H225" s="101"/>
      <c r="I225" s="101"/>
      <c r="J225" s="101"/>
      <c r="K225" s="101"/>
      <c r="L225" s="101"/>
      <c r="M225" s="101"/>
      <c r="N225" s="101"/>
      <c r="O225" s="101"/>
      <c r="P225" s="102"/>
      <c r="Q225" s="264" t="s">
        <v>59</v>
      </c>
      <c r="R225" s="265"/>
      <c r="S225" s="265"/>
      <c r="T225" s="265"/>
      <c r="U225" s="265"/>
      <c r="V225" s="265"/>
      <c r="W225" s="265"/>
      <c r="X225" s="265"/>
      <c r="Y225" s="265"/>
      <c r="Z225" s="266"/>
    </row>
    <row r="226" spans="1:26" s="183" customFormat="1" ht="24" customHeight="1" x14ac:dyDescent="0.4">
      <c r="A226" s="273" t="s">
        <v>54</v>
      </c>
      <c r="B226" s="274"/>
      <c r="C226" s="274"/>
      <c r="D226" s="274"/>
      <c r="E226" s="274"/>
      <c r="F226" s="274"/>
      <c r="G226" s="88">
        <f>SUM(G205:G224)</f>
        <v>0</v>
      </c>
      <c r="H226" s="88">
        <f>SUM(H205:H224)</f>
        <v>0</v>
      </c>
      <c r="I226" s="88">
        <f t="shared" ref="I226:P226" si="16">SUM(I205:I224)</f>
        <v>0</v>
      </c>
      <c r="J226" s="88">
        <f t="shared" si="16"/>
        <v>0</v>
      </c>
      <c r="K226" s="88">
        <f t="shared" si="16"/>
        <v>0</v>
      </c>
      <c r="L226" s="88">
        <f t="shared" si="16"/>
        <v>0</v>
      </c>
      <c r="M226" s="88">
        <f t="shared" si="16"/>
        <v>0</v>
      </c>
      <c r="N226" s="88">
        <f t="shared" si="16"/>
        <v>0</v>
      </c>
      <c r="O226" s="88">
        <f t="shared" si="16"/>
        <v>0</v>
      </c>
      <c r="P226" s="103">
        <f t="shared" si="16"/>
        <v>0</v>
      </c>
      <c r="Q226" s="267"/>
      <c r="R226" s="268"/>
      <c r="S226" s="268"/>
      <c r="T226" s="268"/>
      <c r="U226" s="268"/>
      <c r="V226" s="268"/>
      <c r="W226" s="268"/>
      <c r="X226" s="268"/>
      <c r="Y226" s="268"/>
      <c r="Z226" s="269"/>
    </row>
    <row r="227" spans="1:26" s="183" customFormat="1" ht="24" customHeight="1" thickBot="1" x14ac:dyDescent="0.45">
      <c r="A227" s="275" t="s">
        <v>64</v>
      </c>
      <c r="B227" s="276"/>
      <c r="C227" s="276"/>
      <c r="D227" s="276"/>
      <c r="E227" s="276"/>
      <c r="F227" s="276"/>
      <c r="G227" s="89">
        <f>SUM(G36,G74,G112,G150,G188,G226)</f>
        <v>0</v>
      </c>
      <c r="H227" s="89">
        <f t="shared" ref="H227:P227" si="17">SUM(H36,H74,H112,H150,H188,H226)</f>
        <v>0</v>
      </c>
      <c r="I227" s="89">
        <f t="shared" si="17"/>
        <v>0</v>
      </c>
      <c r="J227" s="89">
        <f t="shared" si="17"/>
        <v>0</v>
      </c>
      <c r="K227" s="89">
        <f t="shared" si="17"/>
        <v>0</v>
      </c>
      <c r="L227" s="89">
        <f t="shared" si="17"/>
        <v>0</v>
      </c>
      <c r="M227" s="89">
        <f t="shared" si="17"/>
        <v>0</v>
      </c>
      <c r="N227" s="89">
        <f t="shared" si="17"/>
        <v>0</v>
      </c>
      <c r="O227" s="89">
        <f t="shared" si="17"/>
        <v>0</v>
      </c>
      <c r="P227" s="89">
        <f t="shared" si="17"/>
        <v>0</v>
      </c>
      <c r="Q227" s="270"/>
      <c r="R227" s="271"/>
      <c r="S227" s="271"/>
      <c r="T227" s="271"/>
      <c r="U227" s="271"/>
      <c r="V227" s="271"/>
      <c r="W227" s="271"/>
      <c r="X227" s="271"/>
      <c r="Y227" s="271"/>
      <c r="Z227" s="272"/>
    </row>
    <row r="228" spans="1:26" s="183" customFormat="1" ht="15" thickBot="1" x14ac:dyDescent="0.45">
      <c r="A228" s="75"/>
      <c r="B228" s="29"/>
      <c r="C228" s="29"/>
      <c r="D228" s="76"/>
      <c r="E228" s="76"/>
      <c r="F228" s="74"/>
      <c r="G228" s="74"/>
      <c r="H228" s="29"/>
      <c r="I228" s="76"/>
      <c r="J228" s="76"/>
      <c r="K228" s="76"/>
      <c r="L228" s="28"/>
    </row>
    <row r="229" spans="1:26" s="183" customFormat="1" ht="24" customHeight="1" x14ac:dyDescent="0.4">
      <c r="A229" s="364" t="s">
        <v>70</v>
      </c>
      <c r="B229" s="365"/>
      <c r="C229" s="365"/>
      <c r="D229" s="365"/>
      <c r="E229" s="365"/>
      <c r="F229" s="365"/>
      <c r="G229" s="365"/>
      <c r="H229" s="365"/>
      <c r="I229" s="365"/>
      <c r="J229" s="365"/>
      <c r="K229" s="365"/>
      <c r="L229" s="365"/>
      <c r="M229" s="365"/>
      <c r="N229" s="365"/>
      <c r="O229" s="365"/>
      <c r="P229" s="365"/>
      <c r="Q229" s="365"/>
      <c r="R229" s="365"/>
      <c r="S229" s="365"/>
      <c r="T229" s="365"/>
      <c r="U229" s="365"/>
      <c r="V229" s="365"/>
      <c r="W229" s="365"/>
      <c r="X229" s="365"/>
      <c r="Y229" s="365"/>
      <c r="Z229" s="366"/>
    </row>
    <row r="230" spans="1:26" s="183" customFormat="1" ht="15" customHeight="1" x14ac:dyDescent="0.4">
      <c r="A230" s="200"/>
      <c r="B230" s="201"/>
      <c r="C230" s="201"/>
      <c r="D230" s="201"/>
      <c r="E230" s="201"/>
      <c r="F230" s="201"/>
      <c r="G230" s="201"/>
      <c r="H230" s="201"/>
      <c r="I230" s="201"/>
      <c r="J230" s="201"/>
      <c r="K230" s="201"/>
      <c r="L230" s="201"/>
      <c r="M230" s="201"/>
      <c r="N230" s="202"/>
      <c r="O230" s="202"/>
      <c r="P230" s="202"/>
      <c r="Q230" s="197"/>
      <c r="R230" s="197"/>
      <c r="S230" s="197"/>
      <c r="T230" s="197"/>
      <c r="U230" s="197"/>
      <c r="V230" s="197"/>
      <c r="W230" s="197"/>
      <c r="X230" s="197"/>
      <c r="Y230" s="197"/>
      <c r="Z230" s="203"/>
    </row>
    <row r="231" spans="1:26" s="183" customFormat="1" ht="15" customHeight="1" x14ac:dyDescent="0.4">
      <c r="A231" s="184" t="s">
        <v>62</v>
      </c>
      <c r="B231" s="205" t="s">
        <v>82</v>
      </c>
      <c r="C231" s="206"/>
      <c r="D231" s="201"/>
      <c r="E231" s="206"/>
      <c r="F231" s="206"/>
      <c r="G231" s="198"/>
      <c r="H231" s="198"/>
      <c r="I231" s="198"/>
      <c r="J231" s="198"/>
      <c r="K231" s="201"/>
      <c r="L231" s="201"/>
      <c r="M231" s="201"/>
      <c r="N231" s="202"/>
      <c r="O231" s="202"/>
      <c r="P231" s="202"/>
      <c r="Q231" s="198"/>
      <c r="R231" s="198"/>
      <c r="S231" s="198"/>
      <c r="T231" s="198"/>
      <c r="U231" s="198"/>
      <c r="V231" s="198"/>
      <c r="W231" s="198"/>
      <c r="X231" s="198"/>
      <c r="Y231" s="198"/>
      <c r="Z231" s="199"/>
    </row>
    <row r="232" spans="1:26" s="183" customFormat="1" ht="15" customHeight="1" x14ac:dyDescent="0.4">
      <c r="A232" s="184"/>
      <c r="B232" s="206"/>
      <c r="C232" s="206"/>
      <c r="D232" s="206"/>
      <c r="E232" s="206"/>
      <c r="F232" s="206"/>
      <c r="G232" s="206"/>
      <c r="H232" s="205"/>
      <c r="I232" s="206"/>
      <c r="J232" s="201"/>
      <c r="K232" s="201"/>
      <c r="L232" s="201"/>
      <c r="M232" s="201"/>
      <c r="N232" s="202"/>
      <c r="O232" s="202"/>
      <c r="P232" s="202"/>
      <c r="Q232" s="198"/>
      <c r="R232" s="198"/>
      <c r="S232" s="198"/>
      <c r="T232" s="198"/>
      <c r="U232" s="198"/>
      <c r="V232" s="198"/>
      <c r="W232" s="198"/>
      <c r="X232" s="198"/>
      <c r="Y232" s="198"/>
      <c r="Z232" s="199"/>
    </row>
    <row r="233" spans="1:26" s="183" customFormat="1" ht="15" customHeight="1" thickBot="1" x14ac:dyDescent="0.45">
      <c r="A233" s="184" t="s">
        <v>56</v>
      </c>
      <c r="B233" s="206"/>
      <c r="C233" s="206"/>
      <c r="D233" s="206"/>
      <c r="E233" s="206"/>
      <c r="F233" s="206"/>
      <c r="G233" s="206"/>
      <c r="H233" s="205"/>
      <c r="I233" s="206"/>
      <c r="J233" s="201"/>
      <c r="K233" s="201"/>
      <c r="L233" s="201"/>
      <c r="M233" s="201"/>
      <c r="N233" s="202"/>
      <c r="O233" s="202"/>
      <c r="P233" s="202"/>
      <c r="Q233" s="198"/>
      <c r="R233" s="198"/>
      <c r="S233" s="198"/>
      <c r="T233" s="198"/>
      <c r="U233" s="198"/>
      <c r="V233" s="198"/>
      <c r="W233" s="198"/>
      <c r="X233" s="198"/>
      <c r="Y233" s="198"/>
      <c r="Z233" s="199"/>
    </row>
    <row r="234" spans="1:26" s="183" customFormat="1" ht="15" customHeight="1" thickBot="1" x14ac:dyDescent="0.45">
      <c r="A234" s="184"/>
      <c r="B234" s="206"/>
      <c r="C234" s="206"/>
      <c r="D234" s="206"/>
      <c r="E234" s="367" t="s">
        <v>51</v>
      </c>
      <c r="F234" s="368"/>
      <c r="G234" s="368"/>
      <c r="H234" s="368"/>
      <c r="I234" s="368"/>
      <c r="J234" s="368"/>
      <c r="K234" s="368"/>
      <c r="L234" s="368"/>
      <c r="M234" s="369"/>
      <c r="N234" s="201"/>
      <c r="O234" s="201"/>
      <c r="P234" s="370" t="s">
        <v>53</v>
      </c>
      <c r="Q234" s="371"/>
      <c r="R234" s="371"/>
      <c r="S234" s="371"/>
      <c r="T234" s="371"/>
      <c r="U234" s="371"/>
      <c r="V234" s="371"/>
      <c r="W234" s="371"/>
      <c r="X234" s="372"/>
      <c r="Y234" s="198"/>
      <c r="Z234" s="199"/>
    </row>
    <row r="235" spans="1:26" s="183" customFormat="1" ht="15" customHeight="1" x14ac:dyDescent="0.45">
      <c r="A235" s="185" t="s">
        <v>57</v>
      </c>
      <c r="B235" s="207"/>
      <c r="C235" s="207"/>
      <c r="D235" s="208"/>
      <c r="E235" s="348"/>
      <c r="F235" s="349"/>
      <c r="G235" s="349"/>
      <c r="H235" s="352" t="s">
        <v>50</v>
      </c>
      <c r="I235" s="352"/>
      <c r="J235" s="354" t="s">
        <v>25</v>
      </c>
      <c r="K235" s="354"/>
      <c r="L235" s="354" t="s">
        <v>26</v>
      </c>
      <c r="M235" s="356"/>
      <c r="N235" s="209"/>
      <c r="O235" s="210"/>
      <c r="P235" s="358"/>
      <c r="Q235" s="359"/>
      <c r="R235" s="360"/>
      <c r="S235" s="343" t="s">
        <v>52</v>
      </c>
      <c r="T235" s="343"/>
      <c r="U235" s="343" t="s">
        <v>25</v>
      </c>
      <c r="V235" s="343"/>
      <c r="W235" s="343" t="s">
        <v>26</v>
      </c>
      <c r="X235" s="345"/>
      <c r="Y235" s="198"/>
      <c r="Z235" s="199"/>
    </row>
    <row r="236" spans="1:26" s="183" customFormat="1" ht="15" customHeight="1" x14ac:dyDescent="0.45">
      <c r="A236" s="185" t="s">
        <v>58</v>
      </c>
      <c r="B236" s="207"/>
      <c r="C236" s="207"/>
      <c r="D236" s="208"/>
      <c r="E236" s="350"/>
      <c r="F236" s="351"/>
      <c r="G236" s="351"/>
      <c r="H236" s="353"/>
      <c r="I236" s="353"/>
      <c r="J236" s="355"/>
      <c r="K236" s="355"/>
      <c r="L236" s="355"/>
      <c r="M236" s="357"/>
      <c r="N236" s="211"/>
      <c r="O236" s="211"/>
      <c r="P236" s="361"/>
      <c r="Q236" s="362"/>
      <c r="R236" s="363"/>
      <c r="S236" s="344"/>
      <c r="T236" s="344"/>
      <c r="U236" s="344"/>
      <c r="V236" s="344"/>
      <c r="W236" s="344"/>
      <c r="X236" s="346"/>
      <c r="Y236" s="198"/>
      <c r="Z236" s="199"/>
    </row>
    <row r="237" spans="1:26" s="183" customFormat="1" ht="15" customHeight="1" x14ac:dyDescent="0.4">
      <c r="A237" s="204"/>
      <c r="B237" s="206"/>
      <c r="C237" s="206"/>
      <c r="D237" s="206"/>
      <c r="E237" s="330" t="s">
        <v>47</v>
      </c>
      <c r="F237" s="331"/>
      <c r="G237" s="331"/>
      <c r="H237" s="347" t="s">
        <v>67</v>
      </c>
      <c r="I237" s="347"/>
      <c r="J237" s="334"/>
      <c r="K237" s="334"/>
      <c r="L237" s="335"/>
      <c r="M237" s="336"/>
      <c r="N237" s="211"/>
      <c r="O237" s="211"/>
      <c r="P237" s="337" t="s">
        <v>47</v>
      </c>
      <c r="Q237" s="338"/>
      <c r="R237" s="338"/>
      <c r="S237" s="347" t="s">
        <v>67</v>
      </c>
      <c r="T237" s="347"/>
      <c r="U237" s="317"/>
      <c r="V237" s="318"/>
      <c r="W237" s="317"/>
      <c r="X237" s="319"/>
      <c r="Y237" s="198"/>
      <c r="Z237" s="199"/>
    </row>
    <row r="238" spans="1:26" s="183" customFormat="1" ht="15" customHeight="1" x14ac:dyDescent="0.4">
      <c r="A238" s="212"/>
      <c r="B238" s="198"/>
      <c r="C238" s="198"/>
      <c r="D238" s="198"/>
      <c r="E238" s="330" t="s">
        <v>48</v>
      </c>
      <c r="F238" s="331"/>
      <c r="G238" s="331"/>
      <c r="H238" s="332"/>
      <c r="I238" s="332"/>
      <c r="J238" s="334"/>
      <c r="K238" s="334"/>
      <c r="L238" s="335"/>
      <c r="M238" s="336"/>
      <c r="N238" s="211"/>
      <c r="O238" s="211"/>
      <c r="P238" s="337" t="s">
        <v>48</v>
      </c>
      <c r="Q238" s="338"/>
      <c r="R238" s="338"/>
      <c r="S238" s="339"/>
      <c r="T238" s="340"/>
      <c r="U238" s="317"/>
      <c r="V238" s="318"/>
      <c r="W238" s="317"/>
      <c r="X238" s="319"/>
      <c r="Y238" s="198"/>
      <c r="Z238" s="199"/>
    </row>
    <row r="239" spans="1:26" s="183" customFormat="1" ht="15" customHeight="1" thickBot="1" x14ac:dyDescent="0.45">
      <c r="A239" s="212"/>
      <c r="B239" s="198"/>
      <c r="C239" s="198"/>
      <c r="D239" s="198"/>
      <c r="E239" s="320" t="s">
        <v>49</v>
      </c>
      <c r="F239" s="321"/>
      <c r="G239" s="321"/>
      <c r="H239" s="333"/>
      <c r="I239" s="333"/>
      <c r="J239" s="322"/>
      <c r="K239" s="322"/>
      <c r="L239" s="323"/>
      <c r="M239" s="324"/>
      <c r="N239" s="211"/>
      <c r="O239" s="211"/>
      <c r="P239" s="325" t="s">
        <v>49</v>
      </c>
      <c r="Q239" s="326"/>
      <c r="R239" s="326"/>
      <c r="S239" s="341"/>
      <c r="T239" s="342"/>
      <c r="U239" s="327"/>
      <c r="V239" s="328"/>
      <c r="W239" s="327"/>
      <c r="X239" s="329"/>
      <c r="Y239" s="198"/>
      <c r="Z239" s="199"/>
    </row>
    <row r="240" spans="1:26" s="183" customFormat="1" ht="15" customHeight="1" thickBot="1" x14ac:dyDescent="0.45">
      <c r="A240" s="213"/>
      <c r="B240" s="214"/>
      <c r="C240" s="214"/>
      <c r="D240" s="214"/>
      <c r="E240" s="214"/>
      <c r="F240" s="214"/>
      <c r="G240" s="214"/>
      <c r="H240" s="214"/>
      <c r="I240" s="214"/>
      <c r="J240" s="214"/>
      <c r="K240" s="214"/>
      <c r="L240" s="215"/>
      <c r="M240" s="215"/>
      <c r="N240" s="216"/>
      <c r="O240" s="216"/>
      <c r="P240" s="216"/>
      <c r="Q240" s="198"/>
      <c r="R240" s="198"/>
      <c r="S240" s="198"/>
      <c r="T240" s="198"/>
      <c r="U240" s="198"/>
      <c r="V240" s="198"/>
      <c r="W240" s="198"/>
      <c r="X240" s="198"/>
      <c r="Y240" s="198"/>
      <c r="Z240" s="199"/>
    </row>
    <row r="241" spans="1:26" s="183" customFormat="1" ht="15" customHeight="1" x14ac:dyDescent="0.4">
      <c r="A241" s="302" t="s">
        <v>65</v>
      </c>
      <c r="B241" s="304" t="s">
        <v>31</v>
      </c>
      <c r="C241" s="306" t="s">
        <v>41</v>
      </c>
      <c r="D241" s="308" t="s">
        <v>39</v>
      </c>
      <c r="E241" s="297"/>
      <c r="F241" s="309"/>
      <c r="G241" s="310" t="s">
        <v>42</v>
      </c>
      <c r="H241" s="311"/>
      <c r="I241" s="311"/>
      <c r="J241" s="311"/>
      <c r="K241" s="311"/>
      <c r="L241" s="311"/>
      <c r="M241" s="311"/>
      <c r="N241" s="311"/>
      <c r="O241" s="311"/>
      <c r="P241" s="312"/>
      <c r="Q241" s="313" t="s">
        <v>32</v>
      </c>
      <c r="R241" s="291"/>
      <c r="S241" s="314"/>
      <c r="T241" s="290" t="s">
        <v>33</v>
      </c>
      <c r="U241" s="291"/>
      <c r="V241" s="292"/>
      <c r="W241" s="296" t="s">
        <v>34</v>
      </c>
      <c r="X241" s="297"/>
      <c r="Y241" s="297"/>
      <c r="Z241" s="298"/>
    </row>
    <row r="242" spans="1:26" s="183" customFormat="1" ht="75" customHeight="1" x14ac:dyDescent="0.4">
      <c r="A242" s="303"/>
      <c r="B242" s="305"/>
      <c r="C242" s="307"/>
      <c r="D242" s="83" t="s">
        <v>35</v>
      </c>
      <c r="E242" s="84" t="s">
        <v>36</v>
      </c>
      <c r="F242" s="87" t="s">
        <v>37</v>
      </c>
      <c r="G242" s="79" t="s">
        <v>0</v>
      </c>
      <c r="H242" s="72" t="s">
        <v>72</v>
      </c>
      <c r="I242" s="72" t="s">
        <v>1</v>
      </c>
      <c r="J242" s="73" t="s">
        <v>43</v>
      </c>
      <c r="K242" s="73" t="s">
        <v>44</v>
      </c>
      <c r="L242" s="73" t="s">
        <v>2</v>
      </c>
      <c r="M242" s="73" t="s">
        <v>3</v>
      </c>
      <c r="N242" s="73" t="s">
        <v>4</v>
      </c>
      <c r="O242" s="73" t="s">
        <v>45</v>
      </c>
      <c r="P242" s="80" t="s">
        <v>46</v>
      </c>
      <c r="Q242" s="315"/>
      <c r="R242" s="294"/>
      <c r="S242" s="316"/>
      <c r="T242" s="293"/>
      <c r="U242" s="294"/>
      <c r="V242" s="295"/>
      <c r="W242" s="299"/>
      <c r="X242" s="300"/>
      <c r="Y242" s="300"/>
      <c r="Z242" s="301"/>
    </row>
    <row r="243" spans="1:26" s="183" customFormat="1" ht="24" customHeight="1" x14ac:dyDescent="0.4">
      <c r="A243" s="81">
        <f>'Weekly Menus'!G7</f>
        <v>0</v>
      </c>
      <c r="B243" s="186"/>
      <c r="C243" s="119">
        <f>'K-8 (combined)'!B180</f>
        <v>0</v>
      </c>
      <c r="D243" s="188"/>
      <c r="E243" s="189"/>
      <c r="F243" s="190"/>
      <c r="G243" s="92">
        <f>'K-8 (combined)'!C180</f>
        <v>0</v>
      </c>
      <c r="H243" s="90">
        <f>'K-8 (combined)'!D180</f>
        <v>0</v>
      </c>
      <c r="I243" s="90">
        <f>'K-8 (combined)'!F180</f>
        <v>0</v>
      </c>
      <c r="J243" s="90">
        <f>'K-8 (combined)'!H180</f>
        <v>0</v>
      </c>
      <c r="K243" s="90">
        <f>'K-8 (combined)'!I180</f>
        <v>0</v>
      </c>
      <c r="L243" s="90">
        <f>'K-8 (combined)'!J180</f>
        <v>0</v>
      </c>
      <c r="M243" s="90">
        <f>'K-8 (combined)'!K180</f>
        <v>0</v>
      </c>
      <c r="N243" s="90">
        <f>'K-8 (combined)'!L180</f>
        <v>0</v>
      </c>
      <c r="O243" s="90">
        <f>'K-8 (combined)'!M180</f>
        <v>0</v>
      </c>
      <c r="P243" s="93">
        <f>SUM(J243:O243)</f>
        <v>0</v>
      </c>
      <c r="Q243" s="277"/>
      <c r="R243" s="277"/>
      <c r="S243" s="278"/>
      <c r="T243" s="279"/>
      <c r="U243" s="277"/>
      <c r="V243" s="278"/>
      <c r="W243" s="287"/>
      <c r="X243" s="288"/>
      <c r="Y243" s="288"/>
      <c r="Z243" s="289"/>
    </row>
    <row r="244" spans="1:26" s="183" customFormat="1" ht="24" customHeight="1" x14ac:dyDescent="0.4">
      <c r="A244" s="81">
        <f>'Weekly Menus'!G8</f>
        <v>0</v>
      </c>
      <c r="B244" s="186"/>
      <c r="C244" s="119">
        <f>'K-8 (combined)'!B181</f>
        <v>0</v>
      </c>
      <c r="D244" s="188"/>
      <c r="E244" s="189"/>
      <c r="F244" s="190"/>
      <c r="G244" s="92">
        <f>'K-8 (combined)'!C181</f>
        <v>0</v>
      </c>
      <c r="H244" s="90">
        <f>'K-8 (combined)'!D181</f>
        <v>0</v>
      </c>
      <c r="I244" s="90">
        <f>'K-8 (combined)'!F181</f>
        <v>0</v>
      </c>
      <c r="J244" s="90">
        <f>'K-8 (combined)'!H181</f>
        <v>0</v>
      </c>
      <c r="K244" s="90">
        <f>'K-8 (combined)'!I181</f>
        <v>0</v>
      </c>
      <c r="L244" s="90">
        <f>'K-8 (combined)'!J181</f>
        <v>0</v>
      </c>
      <c r="M244" s="90">
        <f>'K-8 (combined)'!K181</f>
        <v>0</v>
      </c>
      <c r="N244" s="90">
        <f>'K-8 (combined)'!L181</f>
        <v>0</v>
      </c>
      <c r="O244" s="90">
        <f>'K-8 (combined)'!M181</f>
        <v>0</v>
      </c>
      <c r="P244" s="93">
        <f t="shared" ref="P244:P262" si="18">SUM(J244:O244)</f>
        <v>0</v>
      </c>
      <c r="Q244" s="277"/>
      <c r="R244" s="277"/>
      <c r="S244" s="278"/>
      <c r="T244" s="279"/>
      <c r="U244" s="277"/>
      <c r="V244" s="278"/>
      <c r="W244" s="287"/>
      <c r="X244" s="288"/>
      <c r="Y244" s="288"/>
      <c r="Z244" s="289"/>
    </row>
    <row r="245" spans="1:26" s="183" customFormat="1" ht="24" customHeight="1" x14ac:dyDescent="0.4">
      <c r="A245" s="81">
        <f>'Weekly Menus'!G9</f>
        <v>0</v>
      </c>
      <c r="B245" s="186"/>
      <c r="C245" s="119">
        <f>'K-8 (combined)'!B182</f>
        <v>0</v>
      </c>
      <c r="D245" s="188"/>
      <c r="E245" s="189"/>
      <c r="F245" s="190"/>
      <c r="G245" s="92">
        <f>'K-8 (combined)'!C182</f>
        <v>0</v>
      </c>
      <c r="H245" s="90">
        <f>'K-8 (combined)'!D182</f>
        <v>0</v>
      </c>
      <c r="I245" s="90">
        <f>'K-8 (combined)'!F182</f>
        <v>0</v>
      </c>
      <c r="J245" s="90">
        <f>'K-8 (combined)'!H182</f>
        <v>0</v>
      </c>
      <c r="K245" s="90">
        <f>'K-8 (combined)'!I182</f>
        <v>0</v>
      </c>
      <c r="L245" s="90">
        <f>'K-8 (combined)'!J182</f>
        <v>0</v>
      </c>
      <c r="M245" s="90">
        <f>'K-8 (combined)'!K182</f>
        <v>0</v>
      </c>
      <c r="N245" s="90">
        <f>'K-8 (combined)'!L182</f>
        <v>0</v>
      </c>
      <c r="O245" s="90">
        <f>'K-8 (combined)'!M182</f>
        <v>0</v>
      </c>
      <c r="P245" s="93">
        <f t="shared" si="18"/>
        <v>0</v>
      </c>
      <c r="Q245" s="277"/>
      <c r="R245" s="277"/>
      <c r="S245" s="278"/>
      <c r="T245" s="279"/>
      <c r="U245" s="277"/>
      <c r="V245" s="278"/>
      <c r="W245" s="287"/>
      <c r="X245" s="288"/>
      <c r="Y245" s="288"/>
      <c r="Z245" s="289"/>
    </row>
    <row r="246" spans="1:26" s="183" customFormat="1" ht="24" customHeight="1" x14ac:dyDescent="0.4">
      <c r="A246" s="81">
        <f>'Weekly Menus'!G10</f>
        <v>0</v>
      </c>
      <c r="B246" s="186"/>
      <c r="C246" s="119">
        <f>'K-8 (combined)'!B183</f>
        <v>0</v>
      </c>
      <c r="D246" s="188"/>
      <c r="E246" s="189"/>
      <c r="F246" s="190"/>
      <c r="G246" s="92">
        <f>'K-8 (combined)'!C183</f>
        <v>0</v>
      </c>
      <c r="H246" s="90">
        <f>'K-8 (combined)'!D183</f>
        <v>0</v>
      </c>
      <c r="I246" s="90">
        <f>'K-8 (combined)'!F183</f>
        <v>0</v>
      </c>
      <c r="J246" s="90">
        <f>'K-8 (combined)'!H183</f>
        <v>0</v>
      </c>
      <c r="K246" s="90">
        <f>'K-8 (combined)'!I183</f>
        <v>0</v>
      </c>
      <c r="L246" s="90">
        <f>'K-8 (combined)'!J183</f>
        <v>0</v>
      </c>
      <c r="M246" s="90">
        <f>'K-8 (combined)'!K183</f>
        <v>0</v>
      </c>
      <c r="N246" s="90">
        <f>'K-8 (combined)'!L183</f>
        <v>0</v>
      </c>
      <c r="O246" s="90">
        <f>'K-8 (combined)'!M183</f>
        <v>0</v>
      </c>
      <c r="P246" s="93">
        <f t="shared" si="18"/>
        <v>0</v>
      </c>
      <c r="Q246" s="277"/>
      <c r="R246" s="277"/>
      <c r="S246" s="278"/>
      <c r="T246" s="279"/>
      <c r="U246" s="277"/>
      <c r="V246" s="278"/>
      <c r="W246" s="287"/>
      <c r="X246" s="288"/>
      <c r="Y246" s="288"/>
      <c r="Z246" s="289"/>
    </row>
    <row r="247" spans="1:26" s="183" customFormat="1" ht="24" customHeight="1" x14ac:dyDescent="0.4">
      <c r="A247" s="81">
        <f>'Weekly Menus'!G11</f>
        <v>0</v>
      </c>
      <c r="B247" s="186"/>
      <c r="C247" s="119">
        <f>'K-8 (combined)'!B184</f>
        <v>0</v>
      </c>
      <c r="D247" s="188"/>
      <c r="E247" s="189"/>
      <c r="F247" s="190"/>
      <c r="G247" s="92">
        <f>'K-8 (combined)'!C184</f>
        <v>0</v>
      </c>
      <c r="H247" s="90">
        <f>'K-8 (combined)'!D184</f>
        <v>0</v>
      </c>
      <c r="I247" s="90">
        <f>'K-8 (combined)'!F184</f>
        <v>0</v>
      </c>
      <c r="J247" s="90">
        <f>'K-8 (combined)'!H184</f>
        <v>0</v>
      </c>
      <c r="K247" s="90">
        <f>'K-8 (combined)'!I184</f>
        <v>0</v>
      </c>
      <c r="L247" s="90">
        <f>'K-8 (combined)'!J184</f>
        <v>0</v>
      </c>
      <c r="M247" s="90">
        <f>'K-8 (combined)'!K184</f>
        <v>0</v>
      </c>
      <c r="N247" s="90">
        <f>'K-8 (combined)'!L184</f>
        <v>0</v>
      </c>
      <c r="O247" s="90">
        <f>'K-8 (combined)'!M184</f>
        <v>0</v>
      </c>
      <c r="P247" s="93">
        <f t="shared" si="18"/>
        <v>0</v>
      </c>
      <c r="Q247" s="277"/>
      <c r="R247" s="277"/>
      <c r="S247" s="278"/>
      <c r="T247" s="279"/>
      <c r="U247" s="277"/>
      <c r="V247" s="278"/>
      <c r="W247" s="287"/>
      <c r="X247" s="288"/>
      <c r="Y247" s="288"/>
      <c r="Z247" s="289"/>
    </row>
    <row r="248" spans="1:26" s="183" customFormat="1" ht="24" customHeight="1" x14ac:dyDescent="0.4">
      <c r="A248" s="81">
        <f>'Weekly Menus'!G12</f>
        <v>0</v>
      </c>
      <c r="B248" s="186"/>
      <c r="C248" s="119">
        <f>'K-8 (combined)'!B185</f>
        <v>0</v>
      </c>
      <c r="D248" s="188"/>
      <c r="E248" s="189"/>
      <c r="F248" s="190"/>
      <c r="G248" s="92">
        <f>'K-8 (combined)'!C185</f>
        <v>0</v>
      </c>
      <c r="H248" s="90">
        <f>'K-8 (combined)'!D185</f>
        <v>0</v>
      </c>
      <c r="I248" s="90">
        <f>'K-8 (combined)'!F185</f>
        <v>0</v>
      </c>
      <c r="J248" s="90">
        <f>'K-8 (combined)'!H185</f>
        <v>0</v>
      </c>
      <c r="K248" s="90">
        <f>'K-8 (combined)'!I185</f>
        <v>0</v>
      </c>
      <c r="L248" s="90">
        <f>'K-8 (combined)'!J185</f>
        <v>0</v>
      </c>
      <c r="M248" s="90">
        <f>'K-8 (combined)'!K185</f>
        <v>0</v>
      </c>
      <c r="N248" s="90">
        <f>'K-8 (combined)'!L185</f>
        <v>0</v>
      </c>
      <c r="O248" s="90">
        <f>'K-8 (combined)'!M185</f>
        <v>0</v>
      </c>
      <c r="P248" s="93">
        <f t="shared" si="18"/>
        <v>0</v>
      </c>
      <c r="Q248" s="277"/>
      <c r="R248" s="277"/>
      <c r="S248" s="278"/>
      <c r="T248" s="279"/>
      <c r="U248" s="277"/>
      <c r="V248" s="278"/>
      <c r="W248" s="287"/>
      <c r="X248" s="288"/>
      <c r="Y248" s="288"/>
      <c r="Z248" s="289"/>
    </row>
    <row r="249" spans="1:26" s="183" customFormat="1" ht="24" customHeight="1" x14ac:dyDescent="0.4">
      <c r="A249" s="81">
        <f>'Weekly Menus'!G13</f>
        <v>0</v>
      </c>
      <c r="B249" s="186"/>
      <c r="C249" s="119">
        <f>'K-8 (combined)'!B186</f>
        <v>0</v>
      </c>
      <c r="D249" s="188"/>
      <c r="E249" s="189"/>
      <c r="F249" s="190"/>
      <c r="G249" s="92">
        <f>'K-8 (combined)'!C186</f>
        <v>0</v>
      </c>
      <c r="H249" s="90">
        <f>'K-8 (combined)'!D186</f>
        <v>0</v>
      </c>
      <c r="I249" s="90">
        <f>'K-8 (combined)'!F186</f>
        <v>0</v>
      </c>
      <c r="J249" s="90">
        <f>'K-8 (combined)'!H186</f>
        <v>0</v>
      </c>
      <c r="K249" s="90">
        <f>'K-8 (combined)'!I186</f>
        <v>0</v>
      </c>
      <c r="L249" s="90">
        <f>'K-8 (combined)'!J186</f>
        <v>0</v>
      </c>
      <c r="M249" s="90">
        <f>'K-8 (combined)'!K186</f>
        <v>0</v>
      </c>
      <c r="N249" s="90">
        <f>'K-8 (combined)'!L186</f>
        <v>0</v>
      </c>
      <c r="O249" s="90">
        <f>'K-8 (combined)'!M186</f>
        <v>0</v>
      </c>
      <c r="P249" s="93">
        <f t="shared" si="18"/>
        <v>0</v>
      </c>
      <c r="Q249" s="277"/>
      <c r="R249" s="277"/>
      <c r="S249" s="278"/>
      <c r="T249" s="279"/>
      <c r="U249" s="277"/>
      <c r="V249" s="278"/>
      <c r="W249" s="287"/>
      <c r="X249" s="288"/>
      <c r="Y249" s="288"/>
      <c r="Z249" s="289"/>
    </row>
    <row r="250" spans="1:26" s="183" customFormat="1" ht="24" customHeight="1" x14ac:dyDescent="0.4">
      <c r="A250" s="81">
        <f>'Weekly Menus'!G14</f>
        <v>0</v>
      </c>
      <c r="B250" s="186"/>
      <c r="C250" s="119">
        <f>'K-8 (combined)'!B187</f>
        <v>0</v>
      </c>
      <c r="D250" s="188"/>
      <c r="E250" s="189"/>
      <c r="F250" s="190"/>
      <c r="G250" s="92">
        <f>'K-8 (combined)'!C187</f>
        <v>0</v>
      </c>
      <c r="H250" s="90">
        <f>'K-8 (combined)'!D187</f>
        <v>0</v>
      </c>
      <c r="I250" s="90">
        <f>'K-8 (combined)'!F187</f>
        <v>0</v>
      </c>
      <c r="J250" s="90">
        <f>'K-8 (combined)'!H187</f>
        <v>0</v>
      </c>
      <c r="K250" s="90">
        <f>'K-8 (combined)'!I187</f>
        <v>0</v>
      </c>
      <c r="L250" s="90">
        <f>'K-8 (combined)'!J187</f>
        <v>0</v>
      </c>
      <c r="M250" s="90">
        <f>'K-8 (combined)'!K187</f>
        <v>0</v>
      </c>
      <c r="N250" s="90">
        <f>'K-8 (combined)'!L187</f>
        <v>0</v>
      </c>
      <c r="O250" s="90">
        <f>'K-8 (combined)'!M187</f>
        <v>0</v>
      </c>
      <c r="P250" s="93">
        <f t="shared" si="18"/>
        <v>0</v>
      </c>
      <c r="Q250" s="277"/>
      <c r="R250" s="277"/>
      <c r="S250" s="278"/>
      <c r="T250" s="279"/>
      <c r="U250" s="277"/>
      <c r="V250" s="278"/>
      <c r="W250" s="287"/>
      <c r="X250" s="288"/>
      <c r="Y250" s="288"/>
      <c r="Z250" s="289"/>
    </row>
    <row r="251" spans="1:26" s="183" customFormat="1" ht="24" customHeight="1" x14ac:dyDescent="0.4">
      <c r="A251" s="81">
        <f>'Weekly Menus'!G15</f>
        <v>0</v>
      </c>
      <c r="B251" s="186"/>
      <c r="C251" s="119">
        <f>'K-8 (combined)'!B188</f>
        <v>0</v>
      </c>
      <c r="D251" s="188"/>
      <c r="E251" s="189"/>
      <c r="F251" s="190"/>
      <c r="G251" s="92">
        <f>'K-8 (combined)'!C188</f>
        <v>0</v>
      </c>
      <c r="H251" s="90">
        <f>'K-8 (combined)'!D188</f>
        <v>0</v>
      </c>
      <c r="I251" s="90">
        <f>'K-8 (combined)'!F188</f>
        <v>0</v>
      </c>
      <c r="J251" s="90">
        <f>'K-8 (combined)'!H188</f>
        <v>0</v>
      </c>
      <c r="K251" s="90">
        <f>'K-8 (combined)'!I188</f>
        <v>0</v>
      </c>
      <c r="L251" s="90">
        <f>'K-8 (combined)'!J188</f>
        <v>0</v>
      </c>
      <c r="M251" s="90">
        <f>'K-8 (combined)'!K188</f>
        <v>0</v>
      </c>
      <c r="N251" s="90">
        <f>'K-8 (combined)'!L188</f>
        <v>0</v>
      </c>
      <c r="O251" s="90">
        <f>'K-8 (combined)'!M188</f>
        <v>0</v>
      </c>
      <c r="P251" s="93">
        <f t="shared" si="18"/>
        <v>0</v>
      </c>
      <c r="Q251" s="277"/>
      <c r="R251" s="277"/>
      <c r="S251" s="278"/>
      <c r="T251" s="279"/>
      <c r="U251" s="277"/>
      <c r="V251" s="278"/>
      <c r="W251" s="287"/>
      <c r="X251" s="288"/>
      <c r="Y251" s="288"/>
      <c r="Z251" s="289"/>
    </row>
    <row r="252" spans="1:26" s="183" customFormat="1" ht="24" customHeight="1" x14ac:dyDescent="0.4">
      <c r="A252" s="81">
        <f>'Weekly Menus'!G16</f>
        <v>0</v>
      </c>
      <c r="B252" s="186"/>
      <c r="C252" s="119">
        <f>'K-8 (combined)'!B189</f>
        <v>0</v>
      </c>
      <c r="D252" s="188"/>
      <c r="E252" s="189"/>
      <c r="F252" s="190"/>
      <c r="G252" s="92">
        <f>'K-8 (combined)'!C189</f>
        <v>0</v>
      </c>
      <c r="H252" s="90">
        <f>'K-8 (combined)'!D189</f>
        <v>0</v>
      </c>
      <c r="I252" s="90">
        <f>'K-8 (combined)'!F189</f>
        <v>0</v>
      </c>
      <c r="J252" s="90">
        <f>'K-8 (combined)'!H189</f>
        <v>0</v>
      </c>
      <c r="K252" s="90">
        <f>'K-8 (combined)'!I189</f>
        <v>0</v>
      </c>
      <c r="L252" s="90">
        <f>'K-8 (combined)'!J189</f>
        <v>0</v>
      </c>
      <c r="M252" s="90">
        <f>'K-8 (combined)'!K189</f>
        <v>0</v>
      </c>
      <c r="N252" s="90">
        <f>'K-8 (combined)'!L189</f>
        <v>0</v>
      </c>
      <c r="O252" s="90">
        <f>'K-8 (combined)'!M189</f>
        <v>0</v>
      </c>
      <c r="P252" s="93">
        <f t="shared" si="18"/>
        <v>0</v>
      </c>
      <c r="Q252" s="277"/>
      <c r="R252" s="277"/>
      <c r="S252" s="278"/>
      <c r="T252" s="279"/>
      <c r="U252" s="277"/>
      <c r="V252" s="278"/>
      <c r="W252" s="287"/>
      <c r="X252" s="288"/>
      <c r="Y252" s="288"/>
      <c r="Z252" s="289"/>
    </row>
    <row r="253" spans="1:26" s="183" customFormat="1" ht="24" customHeight="1" x14ac:dyDescent="0.4">
      <c r="A253" s="81">
        <f>'Weekly Menus'!G17</f>
        <v>0</v>
      </c>
      <c r="B253" s="186"/>
      <c r="C253" s="119">
        <f>'K-8 (combined)'!B190</f>
        <v>0</v>
      </c>
      <c r="D253" s="188"/>
      <c r="E253" s="189"/>
      <c r="F253" s="190"/>
      <c r="G253" s="92">
        <f>'K-8 (combined)'!C190</f>
        <v>0</v>
      </c>
      <c r="H253" s="90">
        <f>'K-8 (combined)'!D190</f>
        <v>0</v>
      </c>
      <c r="I253" s="90">
        <f>'K-8 (combined)'!F190</f>
        <v>0</v>
      </c>
      <c r="J253" s="90">
        <f>'K-8 (combined)'!H190</f>
        <v>0</v>
      </c>
      <c r="K253" s="90">
        <f>'K-8 (combined)'!I190</f>
        <v>0</v>
      </c>
      <c r="L253" s="90">
        <f>'K-8 (combined)'!J190</f>
        <v>0</v>
      </c>
      <c r="M253" s="90">
        <f>'K-8 (combined)'!K190</f>
        <v>0</v>
      </c>
      <c r="N253" s="90">
        <f>'K-8 (combined)'!L190</f>
        <v>0</v>
      </c>
      <c r="O253" s="90">
        <f>'K-8 (combined)'!M190</f>
        <v>0</v>
      </c>
      <c r="P253" s="93">
        <f t="shared" si="18"/>
        <v>0</v>
      </c>
      <c r="Q253" s="277"/>
      <c r="R253" s="277"/>
      <c r="S253" s="278"/>
      <c r="T253" s="279"/>
      <c r="U253" s="277"/>
      <c r="V253" s="278"/>
      <c r="W253" s="280"/>
      <c r="X253" s="280"/>
      <c r="Y253" s="280"/>
      <c r="Z253" s="281"/>
    </row>
    <row r="254" spans="1:26" s="183" customFormat="1" ht="24" customHeight="1" x14ac:dyDescent="0.4">
      <c r="A254" s="81">
        <f>'Weekly Menus'!G18</f>
        <v>0</v>
      </c>
      <c r="B254" s="186"/>
      <c r="C254" s="119">
        <f>'K-8 (combined)'!B191</f>
        <v>0</v>
      </c>
      <c r="D254" s="188"/>
      <c r="E254" s="189"/>
      <c r="F254" s="190"/>
      <c r="G254" s="92">
        <f>'K-8 (combined)'!C191</f>
        <v>0</v>
      </c>
      <c r="H254" s="90">
        <f>'K-8 (combined)'!D191</f>
        <v>0</v>
      </c>
      <c r="I254" s="90">
        <f>'K-8 (combined)'!F191</f>
        <v>0</v>
      </c>
      <c r="J254" s="90">
        <f>'K-8 (combined)'!H191</f>
        <v>0</v>
      </c>
      <c r="K254" s="90">
        <f>'K-8 (combined)'!I191</f>
        <v>0</v>
      </c>
      <c r="L254" s="90">
        <f>'K-8 (combined)'!J191</f>
        <v>0</v>
      </c>
      <c r="M254" s="90">
        <f>'K-8 (combined)'!K191</f>
        <v>0</v>
      </c>
      <c r="N254" s="90">
        <f>'K-8 (combined)'!L191</f>
        <v>0</v>
      </c>
      <c r="O254" s="90">
        <f>'K-8 (combined)'!M191</f>
        <v>0</v>
      </c>
      <c r="P254" s="93">
        <f t="shared" si="18"/>
        <v>0</v>
      </c>
      <c r="Q254" s="277"/>
      <c r="R254" s="277"/>
      <c r="S254" s="278"/>
      <c r="T254" s="279"/>
      <c r="U254" s="277"/>
      <c r="V254" s="278"/>
      <c r="W254" s="280"/>
      <c r="X254" s="280"/>
      <c r="Y254" s="280"/>
      <c r="Z254" s="281"/>
    </row>
    <row r="255" spans="1:26" s="183" customFormat="1" ht="24" customHeight="1" x14ac:dyDescent="0.4">
      <c r="A255" s="81">
        <f>'Weekly Menus'!G19</f>
        <v>0</v>
      </c>
      <c r="B255" s="186"/>
      <c r="C255" s="119">
        <f>'K-8 (combined)'!B192</f>
        <v>0</v>
      </c>
      <c r="D255" s="188"/>
      <c r="E255" s="189"/>
      <c r="F255" s="190"/>
      <c r="G255" s="92">
        <f>'K-8 (combined)'!C192</f>
        <v>0</v>
      </c>
      <c r="H255" s="90">
        <f>'K-8 (combined)'!D192</f>
        <v>0</v>
      </c>
      <c r="I255" s="90">
        <f>'K-8 (combined)'!F192</f>
        <v>0</v>
      </c>
      <c r="J255" s="90">
        <f>'K-8 (combined)'!H192</f>
        <v>0</v>
      </c>
      <c r="K255" s="90">
        <f>'K-8 (combined)'!I192</f>
        <v>0</v>
      </c>
      <c r="L255" s="90">
        <f>'K-8 (combined)'!J192</f>
        <v>0</v>
      </c>
      <c r="M255" s="90">
        <f>'K-8 (combined)'!K192</f>
        <v>0</v>
      </c>
      <c r="N255" s="90">
        <f>'K-8 (combined)'!L192</f>
        <v>0</v>
      </c>
      <c r="O255" s="90">
        <f>'K-8 (combined)'!M192</f>
        <v>0</v>
      </c>
      <c r="P255" s="93">
        <f t="shared" si="18"/>
        <v>0</v>
      </c>
      <c r="Q255" s="277"/>
      <c r="R255" s="277"/>
      <c r="S255" s="278"/>
      <c r="T255" s="279"/>
      <c r="U255" s="277"/>
      <c r="V255" s="278"/>
      <c r="W255" s="280"/>
      <c r="X255" s="280"/>
      <c r="Y255" s="280"/>
      <c r="Z255" s="281"/>
    </row>
    <row r="256" spans="1:26" s="183" customFormat="1" ht="24" customHeight="1" x14ac:dyDescent="0.4">
      <c r="A256" s="81">
        <f>'Weekly Menus'!G20</f>
        <v>0</v>
      </c>
      <c r="B256" s="186"/>
      <c r="C256" s="119">
        <f>'K-8 (combined)'!B193</f>
        <v>0</v>
      </c>
      <c r="D256" s="188"/>
      <c r="E256" s="189"/>
      <c r="F256" s="190"/>
      <c r="G256" s="92">
        <f>'K-8 (combined)'!C193</f>
        <v>0</v>
      </c>
      <c r="H256" s="90">
        <f>'K-8 (combined)'!D193</f>
        <v>0</v>
      </c>
      <c r="I256" s="90">
        <f>'K-8 (combined)'!F193</f>
        <v>0</v>
      </c>
      <c r="J256" s="90">
        <f>'K-8 (combined)'!H193</f>
        <v>0</v>
      </c>
      <c r="K256" s="90">
        <f>'K-8 (combined)'!I193</f>
        <v>0</v>
      </c>
      <c r="L256" s="90">
        <f>'K-8 (combined)'!J193</f>
        <v>0</v>
      </c>
      <c r="M256" s="90">
        <f>'K-8 (combined)'!K193</f>
        <v>0</v>
      </c>
      <c r="N256" s="90">
        <f>'K-8 (combined)'!L193</f>
        <v>0</v>
      </c>
      <c r="O256" s="90">
        <f>'K-8 (combined)'!M193</f>
        <v>0</v>
      </c>
      <c r="P256" s="93">
        <f t="shared" si="18"/>
        <v>0</v>
      </c>
      <c r="Q256" s="277"/>
      <c r="R256" s="277"/>
      <c r="S256" s="278"/>
      <c r="T256" s="279"/>
      <c r="U256" s="277"/>
      <c r="V256" s="278"/>
      <c r="W256" s="280"/>
      <c r="X256" s="280"/>
      <c r="Y256" s="280"/>
      <c r="Z256" s="281"/>
    </row>
    <row r="257" spans="1:26" s="183" customFormat="1" ht="24" customHeight="1" x14ac:dyDescent="0.4">
      <c r="A257" s="81">
        <f>'Weekly Menus'!G21</f>
        <v>0</v>
      </c>
      <c r="B257" s="186"/>
      <c r="C257" s="119">
        <f>'K-8 (combined)'!B194</f>
        <v>0</v>
      </c>
      <c r="D257" s="188"/>
      <c r="E257" s="189"/>
      <c r="F257" s="190"/>
      <c r="G257" s="92">
        <f>'K-8 (combined)'!C194</f>
        <v>0</v>
      </c>
      <c r="H257" s="90">
        <f>'K-8 (combined)'!D194</f>
        <v>0</v>
      </c>
      <c r="I257" s="90">
        <f>'K-8 (combined)'!F194</f>
        <v>0</v>
      </c>
      <c r="J257" s="90">
        <f>'K-8 (combined)'!H194</f>
        <v>0</v>
      </c>
      <c r="K257" s="90">
        <f>'K-8 (combined)'!I194</f>
        <v>0</v>
      </c>
      <c r="L257" s="90">
        <f>'K-8 (combined)'!J194</f>
        <v>0</v>
      </c>
      <c r="M257" s="90">
        <f>'K-8 (combined)'!K194</f>
        <v>0</v>
      </c>
      <c r="N257" s="90">
        <f>'K-8 (combined)'!L194</f>
        <v>0</v>
      </c>
      <c r="O257" s="90">
        <f>'K-8 (combined)'!M194</f>
        <v>0</v>
      </c>
      <c r="P257" s="93">
        <f t="shared" si="18"/>
        <v>0</v>
      </c>
      <c r="Q257" s="277"/>
      <c r="R257" s="277"/>
      <c r="S257" s="278"/>
      <c r="T257" s="279"/>
      <c r="U257" s="277"/>
      <c r="V257" s="278"/>
      <c r="W257" s="280"/>
      <c r="X257" s="280"/>
      <c r="Y257" s="280"/>
      <c r="Z257" s="281"/>
    </row>
    <row r="258" spans="1:26" s="183" customFormat="1" ht="24" customHeight="1" x14ac:dyDescent="0.4">
      <c r="A258" s="81">
        <f>'Weekly Menus'!G22</f>
        <v>0</v>
      </c>
      <c r="B258" s="186"/>
      <c r="C258" s="119">
        <f>'K-8 (combined)'!B195</f>
        <v>0</v>
      </c>
      <c r="D258" s="188"/>
      <c r="E258" s="189"/>
      <c r="F258" s="190"/>
      <c r="G258" s="92">
        <f>'K-8 (combined)'!C195</f>
        <v>0</v>
      </c>
      <c r="H258" s="90">
        <f>'K-8 (combined)'!D195</f>
        <v>0</v>
      </c>
      <c r="I258" s="90">
        <f>'K-8 (combined)'!F195</f>
        <v>0</v>
      </c>
      <c r="J258" s="90">
        <f>'K-8 (combined)'!H195</f>
        <v>0</v>
      </c>
      <c r="K258" s="90">
        <f>'K-8 (combined)'!I195</f>
        <v>0</v>
      </c>
      <c r="L258" s="90">
        <f>'K-8 (combined)'!J195</f>
        <v>0</v>
      </c>
      <c r="M258" s="90">
        <f>'K-8 (combined)'!K195</f>
        <v>0</v>
      </c>
      <c r="N258" s="90">
        <f>'K-8 (combined)'!L195</f>
        <v>0</v>
      </c>
      <c r="O258" s="90">
        <f>'K-8 (combined)'!M195</f>
        <v>0</v>
      </c>
      <c r="P258" s="93">
        <f t="shared" si="18"/>
        <v>0</v>
      </c>
      <c r="Q258" s="277"/>
      <c r="R258" s="277"/>
      <c r="S258" s="278"/>
      <c r="T258" s="279"/>
      <c r="U258" s="277"/>
      <c r="V258" s="278"/>
      <c r="W258" s="280"/>
      <c r="X258" s="280"/>
      <c r="Y258" s="280"/>
      <c r="Z258" s="281"/>
    </row>
    <row r="259" spans="1:26" s="183" customFormat="1" ht="24" customHeight="1" x14ac:dyDescent="0.4">
      <c r="A259" s="81">
        <f>'Weekly Menus'!G23</f>
        <v>0</v>
      </c>
      <c r="B259" s="186"/>
      <c r="C259" s="119">
        <f>'K-8 (combined)'!B196</f>
        <v>0</v>
      </c>
      <c r="D259" s="188"/>
      <c r="E259" s="189"/>
      <c r="F259" s="190"/>
      <c r="G259" s="92">
        <f>'K-8 (combined)'!C196</f>
        <v>0</v>
      </c>
      <c r="H259" s="90">
        <f>'K-8 (combined)'!D196</f>
        <v>0</v>
      </c>
      <c r="I259" s="90">
        <f>'K-8 (combined)'!F196</f>
        <v>0</v>
      </c>
      <c r="J259" s="90">
        <f>'K-8 (combined)'!H196</f>
        <v>0</v>
      </c>
      <c r="K259" s="90">
        <f>'K-8 (combined)'!I196</f>
        <v>0</v>
      </c>
      <c r="L259" s="90">
        <f>'K-8 (combined)'!J196</f>
        <v>0</v>
      </c>
      <c r="M259" s="90">
        <f>'K-8 (combined)'!K196</f>
        <v>0</v>
      </c>
      <c r="N259" s="90">
        <f>'K-8 (combined)'!L196</f>
        <v>0</v>
      </c>
      <c r="O259" s="90">
        <f>'K-8 (combined)'!M196</f>
        <v>0</v>
      </c>
      <c r="P259" s="93">
        <f t="shared" si="18"/>
        <v>0</v>
      </c>
      <c r="Q259" s="277"/>
      <c r="R259" s="277"/>
      <c r="S259" s="278"/>
      <c r="T259" s="279"/>
      <c r="U259" s="277"/>
      <c r="V259" s="278"/>
      <c r="W259" s="280"/>
      <c r="X259" s="280"/>
      <c r="Y259" s="280"/>
      <c r="Z259" s="281"/>
    </row>
    <row r="260" spans="1:26" s="183" customFormat="1" ht="24" customHeight="1" x14ac:dyDescent="0.4">
      <c r="A260" s="81">
        <f>'Weekly Menus'!G24</f>
        <v>0</v>
      </c>
      <c r="B260" s="186"/>
      <c r="C260" s="119">
        <f>'K-8 (combined)'!B197</f>
        <v>0</v>
      </c>
      <c r="D260" s="188"/>
      <c r="E260" s="189"/>
      <c r="F260" s="190"/>
      <c r="G260" s="92">
        <f>'K-8 (combined)'!C197</f>
        <v>0</v>
      </c>
      <c r="H260" s="90">
        <f>'K-8 (combined)'!D197</f>
        <v>0</v>
      </c>
      <c r="I260" s="90">
        <f>'K-8 (combined)'!F197</f>
        <v>0</v>
      </c>
      <c r="J260" s="90">
        <f>'K-8 (combined)'!H197</f>
        <v>0</v>
      </c>
      <c r="K260" s="90">
        <f>'K-8 (combined)'!I197</f>
        <v>0</v>
      </c>
      <c r="L260" s="90">
        <f>'K-8 (combined)'!J197</f>
        <v>0</v>
      </c>
      <c r="M260" s="90">
        <f>'K-8 (combined)'!K197</f>
        <v>0</v>
      </c>
      <c r="N260" s="90">
        <f>'K-8 (combined)'!L197</f>
        <v>0</v>
      </c>
      <c r="O260" s="90">
        <f>'K-8 (combined)'!M197</f>
        <v>0</v>
      </c>
      <c r="P260" s="93">
        <f t="shared" si="18"/>
        <v>0</v>
      </c>
      <c r="Q260" s="277"/>
      <c r="R260" s="277"/>
      <c r="S260" s="278"/>
      <c r="T260" s="279"/>
      <c r="U260" s="277"/>
      <c r="V260" s="278"/>
      <c r="W260" s="280"/>
      <c r="X260" s="280"/>
      <c r="Y260" s="280"/>
      <c r="Z260" s="281"/>
    </row>
    <row r="261" spans="1:26" s="182" customFormat="1" ht="24" customHeight="1" x14ac:dyDescent="0.4">
      <c r="A261" s="81">
        <f>'Weekly Menus'!G25</f>
        <v>0</v>
      </c>
      <c r="B261" s="186"/>
      <c r="C261" s="119">
        <f>'K-8 (combined)'!B198</f>
        <v>0</v>
      </c>
      <c r="D261" s="188"/>
      <c r="E261" s="189"/>
      <c r="F261" s="190"/>
      <c r="G261" s="92">
        <f>'K-8 (combined)'!C198</f>
        <v>0</v>
      </c>
      <c r="H261" s="90">
        <f>'K-8 (combined)'!D198</f>
        <v>0</v>
      </c>
      <c r="I261" s="90">
        <f>'K-8 (combined)'!F198</f>
        <v>0</v>
      </c>
      <c r="J261" s="90">
        <f>'K-8 (combined)'!H198</f>
        <v>0</v>
      </c>
      <c r="K261" s="90">
        <f>'K-8 (combined)'!I198</f>
        <v>0</v>
      </c>
      <c r="L261" s="90">
        <f>'K-8 (combined)'!J198</f>
        <v>0</v>
      </c>
      <c r="M261" s="90">
        <f>'K-8 (combined)'!K198</f>
        <v>0</v>
      </c>
      <c r="N261" s="90">
        <f>'K-8 (combined)'!L198</f>
        <v>0</v>
      </c>
      <c r="O261" s="90">
        <f>'K-8 (combined)'!M198</f>
        <v>0</v>
      </c>
      <c r="P261" s="93">
        <f t="shared" si="18"/>
        <v>0</v>
      </c>
      <c r="Q261" s="277"/>
      <c r="R261" s="277"/>
      <c r="S261" s="278"/>
      <c r="T261" s="279"/>
      <c r="U261" s="277"/>
      <c r="V261" s="278"/>
      <c r="W261" s="280"/>
      <c r="X261" s="280"/>
      <c r="Y261" s="280"/>
      <c r="Z261" s="281"/>
    </row>
    <row r="262" spans="1:26" s="182" customFormat="1" ht="24" customHeight="1" thickBot="1" x14ac:dyDescent="0.45">
      <c r="A262" s="97">
        <f>'Weekly Menus'!G26</f>
        <v>0</v>
      </c>
      <c r="B262" s="187"/>
      <c r="C262" s="217">
        <f>'K-8 (combined)'!B199</f>
        <v>0</v>
      </c>
      <c r="D262" s="191"/>
      <c r="E262" s="192"/>
      <c r="F262" s="193"/>
      <c r="G262" s="218">
        <f>'K-8 (combined)'!C199</f>
        <v>0</v>
      </c>
      <c r="H262" s="219">
        <f>'K-8 (combined)'!D199</f>
        <v>0</v>
      </c>
      <c r="I262" s="219">
        <f>'K-8 (combined)'!F199</f>
        <v>0</v>
      </c>
      <c r="J262" s="90">
        <f>'K-8 (combined)'!H199</f>
        <v>0</v>
      </c>
      <c r="K262" s="90">
        <f>'K-8 (combined)'!I199</f>
        <v>0</v>
      </c>
      <c r="L262" s="90">
        <f>'K-8 (combined)'!J199</f>
        <v>0</v>
      </c>
      <c r="M262" s="90">
        <f>'K-8 (combined)'!K199</f>
        <v>0</v>
      </c>
      <c r="N262" s="90">
        <f>'K-8 (combined)'!L199</f>
        <v>0</v>
      </c>
      <c r="O262" s="90">
        <f>'K-8 (combined)'!M199</f>
        <v>0</v>
      </c>
      <c r="P262" s="220">
        <f t="shared" si="18"/>
        <v>0</v>
      </c>
      <c r="Q262" s="282"/>
      <c r="R262" s="282"/>
      <c r="S262" s="283"/>
      <c r="T262" s="284"/>
      <c r="U262" s="282"/>
      <c r="V262" s="283"/>
      <c r="W262" s="285"/>
      <c r="X262" s="285"/>
      <c r="Y262" s="285"/>
      <c r="Z262" s="286"/>
    </row>
    <row r="263" spans="1:26" s="182" customFormat="1" ht="24" customHeight="1" x14ac:dyDescent="0.4">
      <c r="A263" s="262" t="s">
        <v>55</v>
      </c>
      <c r="B263" s="263"/>
      <c r="C263" s="263"/>
      <c r="D263" s="263"/>
      <c r="E263" s="263"/>
      <c r="F263" s="263"/>
      <c r="G263" s="101"/>
      <c r="H263" s="101"/>
      <c r="I263" s="101"/>
      <c r="J263" s="101"/>
      <c r="K263" s="101"/>
      <c r="L263" s="101"/>
      <c r="M263" s="101"/>
      <c r="N263" s="101"/>
      <c r="O263" s="101"/>
      <c r="P263" s="102"/>
      <c r="Q263" s="264" t="s">
        <v>59</v>
      </c>
      <c r="R263" s="265"/>
      <c r="S263" s="265"/>
      <c r="T263" s="265"/>
      <c r="U263" s="265"/>
      <c r="V263" s="265"/>
      <c r="W263" s="265"/>
      <c r="X263" s="265"/>
      <c r="Y263" s="265"/>
      <c r="Z263" s="266"/>
    </row>
    <row r="264" spans="1:26" s="182" customFormat="1" ht="24" customHeight="1" x14ac:dyDescent="0.4">
      <c r="A264" s="273" t="s">
        <v>54</v>
      </c>
      <c r="B264" s="274"/>
      <c r="C264" s="274"/>
      <c r="D264" s="274"/>
      <c r="E264" s="274"/>
      <c r="F264" s="274"/>
      <c r="G264" s="88">
        <f>SUM(G243:G262)</f>
        <v>0</v>
      </c>
      <c r="H264" s="88">
        <f>SUM(H243:H262)</f>
        <v>0</v>
      </c>
      <c r="I264" s="88">
        <f t="shared" ref="I264:P264" si="19">SUM(I243:I262)</f>
        <v>0</v>
      </c>
      <c r="J264" s="88">
        <f t="shared" si="19"/>
        <v>0</v>
      </c>
      <c r="K264" s="88">
        <f t="shared" si="19"/>
        <v>0</v>
      </c>
      <c r="L264" s="88">
        <f t="shared" si="19"/>
        <v>0</v>
      </c>
      <c r="M264" s="88">
        <f t="shared" si="19"/>
        <v>0</v>
      </c>
      <c r="N264" s="88">
        <f t="shared" si="19"/>
        <v>0</v>
      </c>
      <c r="O264" s="88">
        <f t="shared" si="19"/>
        <v>0</v>
      </c>
      <c r="P264" s="103">
        <f t="shared" si="19"/>
        <v>0</v>
      </c>
      <c r="Q264" s="267"/>
      <c r="R264" s="268"/>
      <c r="S264" s="268"/>
      <c r="T264" s="268"/>
      <c r="U264" s="268"/>
      <c r="V264" s="268"/>
      <c r="W264" s="268"/>
      <c r="X264" s="268"/>
      <c r="Y264" s="268"/>
      <c r="Z264" s="269"/>
    </row>
    <row r="265" spans="1:26" s="182" customFormat="1" ht="24" customHeight="1" thickBot="1" x14ac:dyDescent="0.45">
      <c r="A265" s="275" t="s">
        <v>64</v>
      </c>
      <c r="B265" s="276"/>
      <c r="C265" s="276"/>
      <c r="D265" s="276"/>
      <c r="E265" s="276"/>
      <c r="F265" s="276"/>
      <c r="G265" s="89">
        <f>SUM(G36,G74,G112,G150,G188,G226,G264)</f>
        <v>0</v>
      </c>
      <c r="H265" s="89">
        <f t="shared" ref="H265:P265" si="20">SUM(H36,H74,H112,H150,H188,H226,H264)</f>
        <v>0</v>
      </c>
      <c r="I265" s="89">
        <f t="shared" si="20"/>
        <v>0</v>
      </c>
      <c r="J265" s="89">
        <f t="shared" si="20"/>
        <v>0</v>
      </c>
      <c r="K265" s="89">
        <f t="shared" si="20"/>
        <v>0</v>
      </c>
      <c r="L265" s="89">
        <f t="shared" si="20"/>
        <v>0</v>
      </c>
      <c r="M265" s="89">
        <f t="shared" si="20"/>
        <v>0</v>
      </c>
      <c r="N265" s="89">
        <f t="shared" si="20"/>
        <v>0</v>
      </c>
      <c r="O265" s="89">
        <f t="shared" si="20"/>
        <v>0</v>
      </c>
      <c r="P265" s="89">
        <f t="shared" si="20"/>
        <v>0</v>
      </c>
      <c r="Q265" s="270"/>
      <c r="R265" s="271"/>
      <c r="S265" s="271"/>
      <c r="T265" s="271"/>
      <c r="U265" s="271"/>
      <c r="V265" s="271"/>
      <c r="W265" s="271"/>
      <c r="X265" s="271"/>
      <c r="Y265" s="271"/>
      <c r="Z265" s="272"/>
    </row>
  </sheetData>
  <sheetProtection algorithmName="SHA-512" hashValue="PdnO3lFY1bGQOyNo5Wwajo+OpqwF+rVIZdzJr8mJOWtEYIMHT6egImo8agM2f6iTURIXx0DAlLsqJHdRskVkyg==" saltValue="SylMqUyOdXqb2E3W0YMZMg==" spinCount="100000" sheet="1" objects="1" scenarios="1" selectLockedCells="1"/>
  <mergeCells count="735">
    <mergeCell ref="Q262:S262"/>
    <mergeCell ref="T262:V262"/>
    <mergeCell ref="W262:Z262"/>
    <mergeCell ref="A263:F263"/>
    <mergeCell ref="Q263:Z265"/>
    <mergeCell ref="A264:F264"/>
    <mergeCell ref="A265:F265"/>
    <mergeCell ref="Q259:S259"/>
    <mergeCell ref="T259:V259"/>
    <mergeCell ref="W259:Z259"/>
    <mergeCell ref="Q260:S260"/>
    <mergeCell ref="T260:V260"/>
    <mergeCell ref="W260:Z260"/>
    <mergeCell ref="Q261:S261"/>
    <mergeCell ref="T261:V261"/>
    <mergeCell ref="W261:Z261"/>
    <mergeCell ref="Q256:S256"/>
    <mergeCell ref="T256:V256"/>
    <mergeCell ref="W256:Z256"/>
    <mergeCell ref="Q257:S257"/>
    <mergeCell ref="T257:V257"/>
    <mergeCell ref="W257:Z257"/>
    <mergeCell ref="Q258:S258"/>
    <mergeCell ref="T258:V258"/>
    <mergeCell ref="W258:Z258"/>
    <mergeCell ref="Q253:S253"/>
    <mergeCell ref="T253:V253"/>
    <mergeCell ref="W253:Z253"/>
    <mergeCell ref="Q254:S254"/>
    <mergeCell ref="T254:V254"/>
    <mergeCell ref="W254:Z254"/>
    <mergeCell ref="Q255:S255"/>
    <mergeCell ref="T255:V255"/>
    <mergeCell ref="W255:Z255"/>
    <mergeCell ref="Q250:S250"/>
    <mergeCell ref="T250:V250"/>
    <mergeCell ref="W250:Z250"/>
    <mergeCell ref="Q251:S251"/>
    <mergeCell ref="T251:V251"/>
    <mergeCell ref="W251:Z251"/>
    <mergeCell ref="Q252:S252"/>
    <mergeCell ref="T252:V252"/>
    <mergeCell ref="W252:Z252"/>
    <mergeCell ref="Q247:S247"/>
    <mergeCell ref="T247:V247"/>
    <mergeCell ref="W247:Z247"/>
    <mergeCell ref="Q248:S248"/>
    <mergeCell ref="T248:V248"/>
    <mergeCell ref="W248:Z248"/>
    <mergeCell ref="Q249:S249"/>
    <mergeCell ref="T249:V249"/>
    <mergeCell ref="W249:Z249"/>
    <mergeCell ref="Q244:S244"/>
    <mergeCell ref="T244:V244"/>
    <mergeCell ref="W244:Z244"/>
    <mergeCell ref="Q245:S245"/>
    <mergeCell ref="T245:V245"/>
    <mergeCell ref="W245:Z245"/>
    <mergeCell ref="Q246:S246"/>
    <mergeCell ref="T246:V246"/>
    <mergeCell ref="W246:Z246"/>
    <mergeCell ref="A241:A242"/>
    <mergeCell ref="B241:B242"/>
    <mergeCell ref="C241:C242"/>
    <mergeCell ref="D241:F241"/>
    <mergeCell ref="G241:P241"/>
    <mergeCell ref="Q241:S242"/>
    <mergeCell ref="T241:V242"/>
    <mergeCell ref="W241:Z242"/>
    <mergeCell ref="Q243:S243"/>
    <mergeCell ref="T243:V243"/>
    <mergeCell ref="W243:Z243"/>
    <mergeCell ref="E238:G238"/>
    <mergeCell ref="H238:I239"/>
    <mergeCell ref="J238:K238"/>
    <mergeCell ref="L238:M238"/>
    <mergeCell ref="P238:R238"/>
    <mergeCell ref="S238:T239"/>
    <mergeCell ref="U238:V238"/>
    <mergeCell ref="W238:X238"/>
    <mergeCell ref="E239:G239"/>
    <mergeCell ref="J239:K239"/>
    <mergeCell ref="L239:M239"/>
    <mergeCell ref="P239:R239"/>
    <mergeCell ref="U239:V239"/>
    <mergeCell ref="W239:X239"/>
    <mergeCell ref="E235:G236"/>
    <mergeCell ref="H235:I236"/>
    <mergeCell ref="J235:K236"/>
    <mergeCell ref="L235:M236"/>
    <mergeCell ref="P235:R236"/>
    <mergeCell ref="S235:T236"/>
    <mergeCell ref="U235:V236"/>
    <mergeCell ref="W235:X236"/>
    <mergeCell ref="E237:G237"/>
    <mergeCell ref="H237:I237"/>
    <mergeCell ref="J237:K237"/>
    <mergeCell ref="L237:M237"/>
    <mergeCell ref="P237:R237"/>
    <mergeCell ref="S237:T237"/>
    <mergeCell ref="U237:V237"/>
    <mergeCell ref="W237:X237"/>
    <mergeCell ref="Q224:S224"/>
    <mergeCell ref="T224:V224"/>
    <mergeCell ref="W224:Z224"/>
    <mergeCell ref="A225:F225"/>
    <mergeCell ref="Q225:Z227"/>
    <mergeCell ref="A226:F226"/>
    <mergeCell ref="A227:F227"/>
    <mergeCell ref="A229:Z229"/>
    <mergeCell ref="E234:M234"/>
    <mergeCell ref="P234:X234"/>
    <mergeCell ref="Q221:S221"/>
    <mergeCell ref="T221:V221"/>
    <mergeCell ref="W221:Z221"/>
    <mergeCell ref="Q222:S222"/>
    <mergeCell ref="T222:V222"/>
    <mergeCell ref="W222:Z222"/>
    <mergeCell ref="Q223:S223"/>
    <mergeCell ref="T223:V223"/>
    <mergeCell ref="W223:Z223"/>
    <mergeCell ref="Q218:S218"/>
    <mergeCell ref="T218:V218"/>
    <mergeCell ref="W218:Z218"/>
    <mergeCell ref="Q219:S219"/>
    <mergeCell ref="T219:V219"/>
    <mergeCell ref="W219:Z219"/>
    <mergeCell ref="Q220:S220"/>
    <mergeCell ref="T220:V220"/>
    <mergeCell ref="W220:Z220"/>
    <mergeCell ref="Q215:S215"/>
    <mergeCell ref="T215:V215"/>
    <mergeCell ref="W215:Z215"/>
    <mergeCell ref="Q216:S216"/>
    <mergeCell ref="T216:V216"/>
    <mergeCell ref="W216:Z216"/>
    <mergeCell ref="Q217:S217"/>
    <mergeCell ref="T217:V217"/>
    <mergeCell ref="W217:Z217"/>
    <mergeCell ref="Q212:S212"/>
    <mergeCell ref="T212:V212"/>
    <mergeCell ref="W212:Z212"/>
    <mergeCell ref="Q213:S213"/>
    <mergeCell ref="T213:V213"/>
    <mergeCell ref="W213:Z213"/>
    <mergeCell ref="Q214:S214"/>
    <mergeCell ref="T214:V214"/>
    <mergeCell ref="W214:Z214"/>
    <mergeCell ref="Q209:S209"/>
    <mergeCell ref="T209:V209"/>
    <mergeCell ref="W209:Z209"/>
    <mergeCell ref="Q210:S210"/>
    <mergeCell ref="T210:V210"/>
    <mergeCell ref="W210:Z210"/>
    <mergeCell ref="Q211:S211"/>
    <mergeCell ref="T211:V211"/>
    <mergeCell ref="W211:Z211"/>
    <mergeCell ref="Q206:S206"/>
    <mergeCell ref="T206:V206"/>
    <mergeCell ref="W206:Z206"/>
    <mergeCell ref="Q207:S207"/>
    <mergeCell ref="T207:V207"/>
    <mergeCell ref="W207:Z207"/>
    <mergeCell ref="Q208:S208"/>
    <mergeCell ref="T208:V208"/>
    <mergeCell ref="W208:Z208"/>
    <mergeCell ref="A203:A204"/>
    <mergeCell ref="B203:B204"/>
    <mergeCell ref="C203:C204"/>
    <mergeCell ref="D203:F203"/>
    <mergeCell ref="G203:P203"/>
    <mergeCell ref="Q203:S204"/>
    <mergeCell ref="T203:V204"/>
    <mergeCell ref="W203:Z204"/>
    <mergeCell ref="Q205:S205"/>
    <mergeCell ref="T205:V205"/>
    <mergeCell ref="W205:Z205"/>
    <mergeCell ref="E199:G199"/>
    <mergeCell ref="H199:I199"/>
    <mergeCell ref="J199:K199"/>
    <mergeCell ref="L199:M199"/>
    <mergeCell ref="P199:R199"/>
    <mergeCell ref="S199:T199"/>
    <mergeCell ref="U199:V199"/>
    <mergeCell ref="W199:X199"/>
    <mergeCell ref="E200:G200"/>
    <mergeCell ref="H200:I201"/>
    <mergeCell ref="J200:K200"/>
    <mergeCell ref="L200:M200"/>
    <mergeCell ref="P200:R200"/>
    <mergeCell ref="S200:T201"/>
    <mergeCell ref="U200:V200"/>
    <mergeCell ref="W200:X200"/>
    <mergeCell ref="E201:G201"/>
    <mergeCell ref="J201:K201"/>
    <mergeCell ref="L201:M201"/>
    <mergeCell ref="P201:R201"/>
    <mergeCell ref="U201:V201"/>
    <mergeCell ref="W201:X201"/>
    <mergeCell ref="A191:Z191"/>
    <mergeCell ref="E196:M196"/>
    <mergeCell ref="P196:X196"/>
    <mergeCell ref="E197:G198"/>
    <mergeCell ref="H197:I198"/>
    <mergeCell ref="J197:K198"/>
    <mergeCell ref="L197:M198"/>
    <mergeCell ref="P197:R198"/>
    <mergeCell ref="S197:T198"/>
    <mergeCell ref="U197:V198"/>
    <mergeCell ref="W197:X198"/>
    <mergeCell ref="A1:Z1"/>
    <mergeCell ref="E6:M6"/>
    <mergeCell ref="P6:X6"/>
    <mergeCell ref="E7:G8"/>
    <mergeCell ref="H7:I8"/>
    <mergeCell ref="J7:K8"/>
    <mergeCell ref="L7:M8"/>
    <mergeCell ref="P7:R8"/>
    <mergeCell ref="S7:T8"/>
    <mergeCell ref="U7:V8"/>
    <mergeCell ref="W7:X8"/>
    <mergeCell ref="E9:G9"/>
    <mergeCell ref="H9:I9"/>
    <mergeCell ref="J9:K9"/>
    <mergeCell ref="L9:M9"/>
    <mergeCell ref="P9:R9"/>
    <mergeCell ref="S9:T9"/>
    <mergeCell ref="U9:V9"/>
    <mergeCell ref="W9:X9"/>
    <mergeCell ref="U10:V10"/>
    <mergeCell ref="W10:X10"/>
    <mergeCell ref="E11:G11"/>
    <mergeCell ref="J11:K11"/>
    <mergeCell ref="L11:M11"/>
    <mergeCell ref="P11:R11"/>
    <mergeCell ref="U11:V11"/>
    <mergeCell ref="W11:X11"/>
    <mergeCell ref="E10:G10"/>
    <mergeCell ref="H10:I11"/>
    <mergeCell ref="J10:K10"/>
    <mergeCell ref="L10:M10"/>
    <mergeCell ref="P10:R10"/>
    <mergeCell ref="S10:T11"/>
    <mergeCell ref="T13:V14"/>
    <mergeCell ref="W13:Z14"/>
    <mergeCell ref="Q15:S15"/>
    <mergeCell ref="T15:V15"/>
    <mergeCell ref="W15:Z15"/>
    <mergeCell ref="Q16:S16"/>
    <mergeCell ref="T16:V16"/>
    <mergeCell ref="W16:Z16"/>
    <mergeCell ref="A13:A14"/>
    <mergeCell ref="B13:B14"/>
    <mergeCell ref="C13:C14"/>
    <mergeCell ref="D13:F13"/>
    <mergeCell ref="G13:P13"/>
    <mergeCell ref="Q13:S14"/>
    <mergeCell ref="Q19:S19"/>
    <mergeCell ref="T19:V19"/>
    <mergeCell ref="W19:Z19"/>
    <mergeCell ref="Q20:S20"/>
    <mergeCell ref="T20:V20"/>
    <mergeCell ref="W20:Z20"/>
    <mergeCell ref="Q17:S17"/>
    <mergeCell ref="T17:V17"/>
    <mergeCell ref="W17:Z17"/>
    <mergeCell ref="Q18:S18"/>
    <mergeCell ref="T18:V18"/>
    <mergeCell ref="W18:Z18"/>
    <mergeCell ref="Q23:S23"/>
    <mergeCell ref="T23:V23"/>
    <mergeCell ref="W23:Z23"/>
    <mergeCell ref="Q24:S24"/>
    <mergeCell ref="T24:V24"/>
    <mergeCell ref="W24:Z24"/>
    <mergeCell ref="Q21:S21"/>
    <mergeCell ref="T21:V21"/>
    <mergeCell ref="W21:Z21"/>
    <mergeCell ref="Q22:S22"/>
    <mergeCell ref="T22:V22"/>
    <mergeCell ref="W22:Z22"/>
    <mergeCell ref="Q27:S27"/>
    <mergeCell ref="T27:V27"/>
    <mergeCell ref="W27:Z27"/>
    <mergeCell ref="Q28:S28"/>
    <mergeCell ref="T28:V28"/>
    <mergeCell ref="W28:Z28"/>
    <mergeCell ref="Q25:S25"/>
    <mergeCell ref="T25:V25"/>
    <mergeCell ref="W25:Z25"/>
    <mergeCell ref="Q26:S26"/>
    <mergeCell ref="T26:V26"/>
    <mergeCell ref="W26:Z26"/>
    <mergeCell ref="Q31:S31"/>
    <mergeCell ref="T31:V31"/>
    <mergeCell ref="W31:Z31"/>
    <mergeCell ref="Q32:S32"/>
    <mergeCell ref="T32:V32"/>
    <mergeCell ref="W32:Z32"/>
    <mergeCell ref="Q29:S29"/>
    <mergeCell ref="T29:V29"/>
    <mergeCell ref="W29:Z29"/>
    <mergeCell ref="Q30:S30"/>
    <mergeCell ref="T30:V30"/>
    <mergeCell ref="W30:Z30"/>
    <mergeCell ref="A35:F35"/>
    <mergeCell ref="Q35:Z37"/>
    <mergeCell ref="A36:F36"/>
    <mergeCell ref="A37:F37"/>
    <mergeCell ref="A39:Z39"/>
    <mergeCell ref="E44:M44"/>
    <mergeCell ref="P44:X44"/>
    <mergeCell ref="Q33:S33"/>
    <mergeCell ref="T33:V33"/>
    <mergeCell ref="W33:Z33"/>
    <mergeCell ref="Q34:S34"/>
    <mergeCell ref="T34:V34"/>
    <mergeCell ref="W34:Z34"/>
    <mergeCell ref="U45:V46"/>
    <mergeCell ref="W45:X46"/>
    <mergeCell ref="E47:G47"/>
    <mergeCell ref="H47:I47"/>
    <mergeCell ref="J47:K47"/>
    <mergeCell ref="L47:M47"/>
    <mergeCell ref="P47:R47"/>
    <mergeCell ref="S47:T47"/>
    <mergeCell ref="U47:V47"/>
    <mergeCell ref="W47:X47"/>
    <mergeCell ref="E45:G46"/>
    <mergeCell ref="H45:I46"/>
    <mergeCell ref="J45:K46"/>
    <mergeCell ref="L45:M46"/>
    <mergeCell ref="P45:R46"/>
    <mergeCell ref="S45:T46"/>
    <mergeCell ref="U48:V48"/>
    <mergeCell ref="W48:X48"/>
    <mergeCell ref="E49:G49"/>
    <mergeCell ref="J49:K49"/>
    <mergeCell ref="L49:M49"/>
    <mergeCell ref="P49:R49"/>
    <mergeCell ref="U49:V49"/>
    <mergeCell ref="W49:X49"/>
    <mergeCell ref="E48:G48"/>
    <mergeCell ref="H48:I49"/>
    <mergeCell ref="J48:K48"/>
    <mergeCell ref="L48:M48"/>
    <mergeCell ref="P48:R48"/>
    <mergeCell ref="S48:T49"/>
    <mergeCell ref="T51:V52"/>
    <mergeCell ref="W51:Z52"/>
    <mergeCell ref="Q53:S53"/>
    <mergeCell ref="T53:V53"/>
    <mergeCell ref="W53:Z53"/>
    <mergeCell ref="Q54:S54"/>
    <mergeCell ref="T54:V54"/>
    <mergeCell ref="W54:Z54"/>
    <mergeCell ref="A51:A52"/>
    <mergeCell ref="B51:B52"/>
    <mergeCell ref="C51:C52"/>
    <mergeCell ref="D51:F51"/>
    <mergeCell ref="G51:P51"/>
    <mergeCell ref="Q51:S52"/>
    <mergeCell ref="Q57:S57"/>
    <mergeCell ref="T57:V57"/>
    <mergeCell ref="W57:Z57"/>
    <mergeCell ref="Q58:S58"/>
    <mergeCell ref="T58:V58"/>
    <mergeCell ref="W58:Z58"/>
    <mergeCell ref="Q55:S55"/>
    <mergeCell ref="T55:V55"/>
    <mergeCell ref="W55:Z55"/>
    <mergeCell ref="Q56:S56"/>
    <mergeCell ref="T56:V56"/>
    <mergeCell ref="W56:Z56"/>
    <mergeCell ref="Q61:S61"/>
    <mergeCell ref="T61:V61"/>
    <mergeCell ref="W61:Z61"/>
    <mergeCell ref="Q62:S62"/>
    <mergeCell ref="T62:V62"/>
    <mergeCell ref="W62:Z62"/>
    <mergeCell ref="Q59:S59"/>
    <mergeCell ref="T59:V59"/>
    <mergeCell ref="W59:Z59"/>
    <mergeCell ref="Q60:S60"/>
    <mergeCell ref="T60:V60"/>
    <mergeCell ref="W60:Z60"/>
    <mergeCell ref="Q65:S65"/>
    <mergeCell ref="T65:V65"/>
    <mergeCell ref="W65:Z65"/>
    <mergeCell ref="Q66:S66"/>
    <mergeCell ref="T66:V66"/>
    <mergeCell ref="W66:Z66"/>
    <mergeCell ref="Q63:S63"/>
    <mergeCell ref="T63:V63"/>
    <mergeCell ref="W63:Z63"/>
    <mergeCell ref="Q64:S64"/>
    <mergeCell ref="T64:V64"/>
    <mergeCell ref="W64:Z64"/>
    <mergeCell ref="Q69:S69"/>
    <mergeCell ref="T69:V69"/>
    <mergeCell ref="W69:Z69"/>
    <mergeCell ref="Q70:S70"/>
    <mergeCell ref="T70:V70"/>
    <mergeCell ref="W70:Z70"/>
    <mergeCell ref="Q67:S67"/>
    <mergeCell ref="T67:V67"/>
    <mergeCell ref="W67:Z67"/>
    <mergeCell ref="Q68:S68"/>
    <mergeCell ref="T68:V68"/>
    <mergeCell ref="W68:Z68"/>
    <mergeCell ref="A73:F73"/>
    <mergeCell ref="Q73:Z75"/>
    <mergeCell ref="A74:F74"/>
    <mergeCell ref="A75:F75"/>
    <mergeCell ref="A77:Z77"/>
    <mergeCell ref="E82:M82"/>
    <mergeCell ref="P82:X82"/>
    <mergeCell ref="Q71:S71"/>
    <mergeCell ref="T71:V71"/>
    <mergeCell ref="W71:Z71"/>
    <mergeCell ref="Q72:S72"/>
    <mergeCell ref="T72:V72"/>
    <mergeCell ref="W72:Z72"/>
    <mergeCell ref="U83:V84"/>
    <mergeCell ref="W83:X84"/>
    <mergeCell ref="E85:G85"/>
    <mergeCell ref="H85:I85"/>
    <mergeCell ref="J85:K85"/>
    <mergeCell ref="L85:M85"/>
    <mergeCell ref="P85:R85"/>
    <mergeCell ref="S85:T85"/>
    <mergeCell ref="U85:V85"/>
    <mergeCell ref="W85:X85"/>
    <mergeCell ref="E83:G84"/>
    <mergeCell ref="H83:I84"/>
    <mergeCell ref="J83:K84"/>
    <mergeCell ref="L83:M84"/>
    <mergeCell ref="P83:R84"/>
    <mergeCell ref="S83:T84"/>
    <mergeCell ref="U86:V86"/>
    <mergeCell ref="W86:X86"/>
    <mergeCell ref="E87:G87"/>
    <mergeCell ref="J87:K87"/>
    <mergeCell ref="L87:M87"/>
    <mergeCell ref="P87:R87"/>
    <mergeCell ref="U87:V87"/>
    <mergeCell ref="W87:X87"/>
    <mergeCell ref="E86:G86"/>
    <mergeCell ref="H86:I87"/>
    <mergeCell ref="J86:K86"/>
    <mergeCell ref="L86:M86"/>
    <mergeCell ref="P86:R86"/>
    <mergeCell ref="S86:T87"/>
    <mergeCell ref="T89:V90"/>
    <mergeCell ref="W89:Z90"/>
    <mergeCell ref="Q91:S91"/>
    <mergeCell ref="T91:V91"/>
    <mergeCell ref="W91:Z91"/>
    <mergeCell ref="Q92:S92"/>
    <mergeCell ref="T92:V92"/>
    <mergeCell ref="W92:Z92"/>
    <mergeCell ref="A89:A90"/>
    <mergeCell ref="B89:B90"/>
    <mergeCell ref="C89:C90"/>
    <mergeCell ref="D89:F89"/>
    <mergeCell ref="G89:P89"/>
    <mergeCell ref="Q89:S90"/>
    <mergeCell ref="Q95:S95"/>
    <mergeCell ref="T95:V95"/>
    <mergeCell ref="W95:Z95"/>
    <mergeCell ref="Q96:S96"/>
    <mergeCell ref="T96:V96"/>
    <mergeCell ref="W96:Z96"/>
    <mergeCell ref="Q93:S93"/>
    <mergeCell ref="T93:V93"/>
    <mergeCell ref="W93:Z93"/>
    <mergeCell ref="Q94:S94"/>
    <mergeCell ref="T94:V94"/>
    <mergeCell ref="W94:Z94"/>
    <mergeCell ref="Q99:S99"/>
    <mergeCell ref="T99:V99"/>
    <mergeCell ref="W99:Z99"/>
    <mergeCell ref="Q100:S100"/>
    <mergeCell ref="T100:V100"/>
    <mergeCell ref="W100:Z100"/>
    <mergeCell ref="Q97:S97"/>
    <mergeCell ref="T97:V97"/>
    <mergeCell ref="W97:Z97"/>
    <mergeCell ref="Q98:S98"/>
    <mergeCell ref="T98:V98"/>
    <mergeCell ref="W98:Z98"/>
    <mergeCell ref="Q103:S103"/>
    <mergeCell ref="T103:V103"/>
    <mergeCell ref="W103:Z103"/>
    <mergeCell ref="Q104:S104"/>
    <mergeCell ref="T104:V104"/>
    <mergeCell ref="W104:Z104"/>
    <mergeCell ref="Q101:S101"/>
    <mergeCell ref="T101:V101"/>
    <mergeCell ref="W101:Z101"/>
    <mergeCell ref="Q102:S102"/>
    <mergeCell ref="T102:V102"/>
    <mergeCell ref="W102:Z102"/>
    <mergeCell ref="Q107:S107"/>
    <mergeCell ref="T107:V107"/>
    <mergeCell ref="W107:Z107"/>
    <mergeCell ref="Q108:S108"/>
    <mergeCell ref="T108:V108"/>
    <mergeCell ref="W108:Z108"/>
    <mergeCell ref="Q105:S105"/>
    <mergeCell ref="T105:V105"/>
    <mergeCell ref="W105:Z105"/>
    <mergeCell ref="Q106:S106"/>
    <mergeCell ref="T106:V106"/>
    <mergeCell ref="W106:Z106"/>
    <mergeCell ref="A111:F111"/>
    <mergeCell ref="Q111:Z113"/>
    <mergeCell ref="A112:F112"/>
    <mergeCell ref="A113:F113"/>
    <mergeCell ref="A115:Z115"/>
    <mergeCell ref="E120:M120"/>
    <mergeCell ref="P120:X120"/>
    <mergeCell ref="Q109:S109"/>
    <mergeCell ref="T109:V109"/>
    <mergeCell ref="W109:Z109"/>
    <mergeCell ref="Q110:S110"/>
    <mergeCell ref="T110:V110"/>
    <mergeCell ref="W110:Z110"/>
    <mergeCell ref="U121:V122"/>
    <mergeCell ref="W121:X122"/>
    <mergeCell ref="E123:G123"/>
    <mergeCell ref="H123:I123"/>
    <mergeCell ref="J123:K123"/>
    <mergeCell ref="L123:M123"/>
    <mergeCell ref="P123:R123"/>
    <mergeCell ref="S123:T123"/>
    <mergeCell ref="U123:V123"/>
    <mergeCell ref="W123:X123"/>
    <mergeCell ref="E121:G122"/>
    <mergeCell ref="H121:I122"/>
    <mergeCell ref="J121:K122"/>
    <mergeCell ref="L121:M122"/>
    <mergeCell ref="P121:R122"/>
    <mergeCell ref="S121:T122"/>
    <mergeCell ref="U124:V124"/>
    <mergeCell ref="W124:X124"/>
    <mergeCell ref="E125:G125"/>
    <mergeCell ref="J125:K125"/>
    <mergeCell ref="L125:M125"/>
    <mergeCell ref="P125:R125"/>
    <mergeCell ref="U125:V125"/>
    <mergeCell ref="W125:X125"/>
    <mergeCell ref="E124:G124"/>
    <mergeCell ref="H124:I125"/>
    <mergeCell ref="J124:K124"/>
    <mergeCell ref="L124:M124"/>
    <mergeCell ref="P124:R124"/>
    <mergeCell ref="S124:T125"/>
    <mergeCell ref="T127:V128"/>
    <mergeCell ref="W127:Z128"/>
    <mergeCell ref="Q129:S129"/>
    <mergeCell ref="T129:V129"/>
    <mergeCell ref="W129:Z129"/>
    <mergeCell ref="Q130:S130"/>
    <mergeCell ref="T130:V130"/>
    <mergeCell ref="W130:Z130"/>
    <mergeCell ref="A127:A128"/>
    <mergeCell ref="B127:B128"/>
    <mergeCell ref="C127:C128"/>
    <mergeCell ref="D127:F127"/>
    <mergeCell ref="G127:P127"/>
    <mergeCell ref="Q127:S128"/>
    <mergeCell ref="Q133:S133"/>
    <mergeCell ref="T133:V133"/>
    <mergeCell ref="W133:Z133"/>
    <mergeCell ref="Q134:S134"/>
    <mergeCell ref="T134:V134"/>
    <mergeCell ref="W134:Z134"/>
    <mergeCell ref="Q131:S131"/>
    <mergeCell ref="T131:V131"/>
    <mergeCell ref="W131:Z131"/>
    <mergeCell ref="Q132:S132"/>
    <mergeCell ref="T132:V132"/>
    <mergeCell ref="W132:Z132"/>
    <mergeCell ref="Q137:S137"/>
    <mergeCell ref="T137:V137"/>
    <mergeCell ref="W137:Z137"/>
    <mergeCell ref="Q138:S138"/>
    <mergeCell ref="T138:V138"/>
    <mergeCell ref="W138:Z138"/>
    <mergeCell ref="Q135:S135"/>
    <mergeCell ref="T135:V135"/>
    <mergeCell ref="W135:Z135"/>
    <mergeCell ref="Q136:S136"/>
    <mergeCell ref="T136:V136"/>
    <mergeCell ref="W136:Z136"/>
    <mergeCell ref="Q141:S141"/>
    <mergeCell ref="T141:V141"/>
    <mergeCell ref="W141:Z141"/>
    <mergeCell ref="Q142:S142"/>
    <mergeCell ref="T142:V142"/>
    <mergeCell ref="W142:Z142"/>
    <mergeCell ref="Q139:S139"/>
    <mergeCell ref="T139:V139"/>
    <mergeCell ref="W139:Z139"/>
    <mergeCell ref="Q140:S140"/>
    <mergeCell ref="T140:V140"/>
    <mergeCell ref="W140:Z140"/>
    <mergeCell ref="Q145:S145"/>
    <mergeCell ref="T145:V145"/>
    <mergeCell ref="W145:Z145"/>
    <mergeCell ref="Q146:S146"/>
    <mergeCell ref="T146:V146"/>
    <mergeCell ref="W146:Z146"/>
    <mergeCell ref="Q143:S143"/>
    <mergeCell ref="T143:V143"/>
    <mergeCell ref="W143:Z143"/>
    <mergeCell ref="Q144:S144"/>
    <mergeCell ref="T144:V144"/>
    <mergeCell ref="W144:Z144"/>
    <mergeCell ref="A149:F149"/>
    <mergeCell ref="Q149:Z151"/>
    <mergeCell ref="A150:F150"/>
    <mergeCell ref="A151:F151"/>
    <mergeCell ref="A153:Z153"/>
    <mergeCell ref="E158:M158"/>
    <mergeCell ref="P158:X158"/>
    <mergeCell ref="Q147:S147"/>
    <mergeCell ref="T147:V147"/>
    <mergeCell ref="W147:Z147"/>
    <mergeCell ref="Q148:S148"/>
    <mergeCell ref="T148:V148"/>
    <mergeCell ref="W148:Z148"/>
    <mergeCell ref="U159:V160"/>
    <mergeCell ref="W159:X160"/>
    <mergeCell ref="E161:G161"/>
    <mergeCell ref="H161:I161"/>
    <mergeCell ref="J161:K161"/>
    <mergeCell ref="L161:M161"/>
    <mergeCell ref="P161:R161"/>
    <mergeCell ref="S161:T161"/>
    <mergeCell ref="U161:V161"/>
    <mergeCell ref="W161:X161"/>
    <mergeCell ref="E159:G160"/>
    <mergeCell ref="H159:I160"/>
    <mergeCell ref="J159:K160"/>
    <mergeCell ref="L159:M160"/>
    <mergeCell ref="P159:R160"/>
    <mergeCell ref="S159:T160"/>
    <mergeCell ref="U162:V162"/>
    <mergeCell ref="W162:X162"/>
    <mergeCell ref="E163:G163"/>
    <mergeCell ref="J163:K163"/>
    <mergeCell ref="L163:M163"/>
    <mergeCell ref="P163:R163"/>
    <mergeCell ref="U163:V163"/>
    <mergeCell ref="W163:X163"/>
    <mergeCell ref="E162:G162"/>
    <mergeCell ref="H162:I163"/>
    <mergeCell ref="J162:K162"/>
    <mergeCell ref="L162:M162"/>
    <mergeCell ref="P162:R162"/>
    <mergeCell ref="S162:T163"/>
    <mergeCell ref="T165:V166"/>
    <mergeCell ref="W165:Z166"/>
    <mergeCell ref="Q167:S167"/>
    <mergeCell ref="T167:V167"/>
    <mergeCell ref="W167:Z167"/>
    <mergeCell ref="Q168:S168"/>
    <mergeCell ref="T168:V168"/>
    <mergeCell ref="W168:Z168"/>
    <mergeCell ref="A165:A166"/>
    <mergeCell ref="B165:B166"/>
    <mergeCell ref="C165:C166"/>
    <mergeCell ref="D165:F165"/>
    <mergeCell ref="G165:P165"/>
    <mergeCell ref="Q165:S166"/>
    <mergeCell ref="Q171:S171"/>
    <mergeCell ref="T171:V171"/>
    <mergeCell ref="W171:Z171"/>
    <mergeCell ref="Q172:S172"/>
    <mergeCell ref="T172:V172"/>
    <mergeCell ref="W172:Z172"/>
    <mergeCell ref="Q169:S169"/>
    <mergeCell ref="T169:V169"/>
    <mergeCell ref="W169:Z169"/>
    <mergeCell ref="Q170:S170"/>
    <mergeCell ref="T170:V170"/>
    <mergeCell ref="W170:Z170"/>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9:S179"/>
    <mergeCell ref="T179:V179"/>
    <mergeCell ref="W179:Z179"/>
    <mergeCell ref="Q180:S180"/>
    <mergeCell ref="T180:V180"/>
    <mergeCell ref="W180:Z180"/>
    <mergeCell ref="Q177:S177"/>
    <mergeCell ref="T177:V177"/>
    <mergeCell ref="W177:Z177"/>
    <mergeCell ref="Q178:S178"/>
    <mergeCell ref="T178:V178"/>
    <mergeCell ref="W178:Z178"/>
    <mergeCell ref="Q183:S183"/>
    <mergeCell ref="T183:V183"/>
    <mergeCell ref="W183:Z183"/>
    <mergeCell ref="Q184:S184"/>
    <mergeCell ref="T184:V184"/>
    <mergeCell ref="W184:Z184"/>
    <mergeCell ref="Q181:S181"/>
    <mergeCell ref="T181:V181"/>
    <mergeCell ref="W181:Z181"/>
    <mergeCell ref="Q182:S182"/>
    <mergeCell ref="T182:V182"/>
    <mergeCell ref="W182:Z182"/>
    <mergeCell ref="A187:F187"/>
    <mergeCell ref="Q187:Z189"/>
    <mergeCell ref="A188:F188"/>
    <mergeCell ref="A189:F189"/>
    <mergeCell ref="Q185:S185"/>
    <mergeCell ref="T185:V185"/>
    <mergeCell ref="W185:Z185"/>
    <mergeCell ref="Q186:S186"/>
    <mergeCell ref="T186:V186"/>
    <mergeCell ref="W186:Z186"/>
  </mergeCells>
  <pageMargins left="0.25" right="0.25" top="0.25" bottom="0.25" header="0.3" footer="0.3"/>
  <pageSetup scale="70" orientation="landscape" r:id="rId1"/>
  <rowBreaks count="4" manualBreakCount="4">
    <brk id="38" max="16383" man="1"/>
    <brk id="76" max="16383" man="1"/>
    <brk id="114" max="16383" man="1"/>
    <brk id="15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65"/>
  <sheetViews>
    <sheetView showZeros="0" zoomScale="90" zoomScaleNormal="90" workbookViewId="0">
      <selection activeCell="B16" sqref="B16"/>
    </sheetView>
  </sheetViews>
  <sheetFormatPr defaultRowHeight="14.6" x14ac:dyDescent="0.4"/>
  <cols>
    <col min="1" max="1" width="25.69140625" customWidth="1"/>
    <col min="2" max="2" width="5.69140625" customWidth="1"/>
    <col min="3" max="3" width="12.69140625" customWidth="1"/>
    <col min="4" max="6" width="7.69140625" customWidth="1"/>
    <col min="7" max="16" width="6.3046875" customWidth="1"/>
    <col min="17" max="25" width="5.69140625" customWidth="1"/>
  </cols>
  <sheetData>
    <row r="1" spans="1:26" ht="24" customHeight="1" x14ac:dyDescent="0.4">
      <c r="A1" s="373" t="s">
        <v>71</v>
      </c>
      <c r="B1" s="374"/>
      <c r="C1" s="374"/>
      <c r="D1" s="374"/>
      <c r="E1" s="374"/>
      <c r="F1" s="374"/>
      <c r="G1" s="374"/>
      <c r="H1" s="374"/>
      <c r="I1" s="374"/>
      <c r="J1" s="374"/>
      <c r="K1" s="374"/>
      <c r="L1" s="374"/>
      <c r="M1" s="374"/>
      <c r="N1" s="374"/>
      <c r="O1" s="374"/>
      <c r="P1" s="374"/>
      <c r="Q1" s="374"/>
      <c r="R1" s="374"/>
      <c r="S1" s="374"/>
      <c r="T1" s="374"/>
      <c r="U1" s="374"/>
      <c r="V1" s="374"/>
      <c r="W1" s="374"/>
      <c r="X1" s="374"/>
      <c r="Y1" s="374"/>
      <c r="Z1" s="375"/>
    </row>
    <row r="2" spans="1:26" s="53" customFormat="1" ht="15" customHeight="1" x14ac:dyDescent="0.4">
      <c r="A2" s="123"/>
      <c r="B2" s="124"/>
      <c r="C2" s="124"/>
      <c r="D2" s="124"/>
      <c r="E2" s="124"/>
      <c r="F2" s="124"/>
      <c r="G2" s="124"/>
      <c r="H2" s="124"/>
      <c r="I2" s="124"/>
      <c r="J2" s="124"/>
      <c r="K2" s="124"/>
      <c r="L2" s="124"/>
      <c r="M2" s="124"/>
      <c r="N2" s="125"/>
      <c r="O2" s="125"/>
      <c r="P2" s="125"/>
      <c r="Q2" s="126"/>
      <c r="R2" s="126"/>
      <c r="S2" s="126"/>
      <c r="T2" s="126"/>
      <c r="U2" s="126"/>
      <c r="V2" s="126"/>
      <c r="W2" s="126"/>
      <c r="X2" s="126"/>
      <c r="Y2" s="126"/>
      <c r="Z2" s="127"/>
    </row>
    <row r="3" spans="1:26" ht="15" customHeight="1" x14ac:dyDescent="0.4">
      <c r="A3" s="143" t="s">
        <v>60</v>
      </c>
      <c r="B3" s="129" t="s">
        <v>5</v>
      </c>
      <c r="C3" s="130"/>
      <c r="D3" s="124"/>
      <c r="E3" s="130"/>
      <c r="F3" s="130"/>
      <c r="G3" s="131"/>
      <c r="H3" s="131"/>
      <c r="I3" s="131"/>
      <c r="J3" s="131"/>
      <c r="K3" s="124"/>
      <c r="L3" s="124"/>
      <c r="M3" s="124"/>
      <c r="N3" s="125"/>
      <c r="O3" s="125"/>
      <c r="P3" s="125"/>
      <c r="Q3" s="131"/>
      <c r="R3" s="131"/>
      <c r="S3" s="131"/>
      <c r="T3" s="131"/>
      <c r="U3" s="131"/>
      <c r="V3" s="131"/>
      <c r="W3" s="131"/>
      <c r="X3" s="131"/>
      <c r="Y3" s="131"/>
      <c r="Z3" s="132"/>
    </row>
    <row r="4" spans="1:26" ht="15" customHeight="1" x14ac:dyDescent="0.4">
      <c r="A4" s="143"/>
      <c r="B4" s="130"/>
      <c r="C4" s="130"/>
      <c r="D4" s="130"/>
      <c r="E4" s="130"/>
      <c r="F4" s="130"/>
      <c r="G4" s="130"/>
      <c r="H4" s="129"/>
      <c r="I4" s="130"/>
      <c r="J4" s="124"/>
      <c r="K4" s="124"/>
      <c r="L4" s="124"/>
      <c r="M4" s="124"/>
      <c r="N4" s="125"/>
      <c r="O4" s="125"/>
      <c r="P4" s="125"/>
      <c r="Q4" s="131"/>
      <c r="R4" s="131"/>
      <c r="S4" s="131"/>
      <c r="T4" s="131"/>
      <c r="U4" s="131"/>
      <c r="V4" s="131"/>
      <c r="W4" s="131"/>
      <c r="X4" s="131"/>
      <c r="Y4" s="131"/>
      <c r="Z4" s="132"/>
    </row>
    <row r="5" spans="1:26" ht="15" customHeight="1" thickBot="1" x14ac:dyDescent="0.45">
      <c r="A5" s="143" t="s">
        <v>56</v>
      </c>
      <c r="B5" s="130"/>
      <c r="C5" s="130"/>
      <c r="D5" s="130"/>
      <c r="E5" s="130"/>
      <c r="F5" s="130"/>
      <c r="G5" s="130"/>
      <c r="H5" s="129"/>
      <c r="I5" s="130"/>
      <c r="J5" s="124"/>
      <c r="K5" s="124"/>
      <c r="L5" s="124"/>
      <c r="M5" s="124"/>
      <c r="N5" s="125"/>
      <c r="O5" s="125"/>
      <c r="P5" s="125"/>
      <c r="Q5" s="131"/>
      <c r="R5" s="131"/>
      <c r="S5" s="131"/>
      <c r="T5" s="131"/>
      <c r="U5" s="131"/>
      <c r="V5" s="131"/>
      <c r="W5" s="131"/>
      <c r="X5" s="131"/>
      <c r="Y5" s="131"/>
      <c r="Z5" s="132"/>
    </row>
    <row r="6" spans="1:26" ht="15" customHeight="1" thickBot="1" x14ac:dyDescent="0.45">
      <c r="A6" s="143"/>
      <c r="B6" s="130"/>
      <c r="C6" s="130"/>
      <c r="D6" s="130"/>
      <c r="E6" s="367" t="s">
        <v>51</v>
      </c>
      <c r="F6" s="368"/>
      <c r="G6" s="368"/>
      <c r="H6" s="368"/>
      <c r="I6" s="368"/>
      <c r="J6" s="368"/>
      <c r="K6" s="368"/>
      <c r="L6" s="368"/>
      <c r="M6" s="369"/>
      <c r="N6" s="124"/>
      <c r="O6" s="124"/>
      <c r="P6" s="370" t="s">
        <v>53</v>
      </c>
      <c r="Q6" s="371"/>
      <c r="R6" s="371"/>
      <c r="S6" s="371"/>
      <c r="T6" s="371"/>
      <c r="U6" s="371"/>
      <c r="V6" s="371"/>
      <c r="W6" s="371"/>
      <c r="X6" s="372"/>
      <c r="Y6" s="131"/>
      <c r="Z6" s="132"/>
    </row>
    <row r="7" spans="1:26" ht="15" customHeight="1" x14ac:dyDescent="0.45">
      <c r="A7" s="144" t="s">
        <v>57</v>
      </c>
      <c r="B7" s="133"/>
      <c r="C7" s="133"/>
      <c r="D7" s="134"/>
      <c r="E7" s="348"/>
      <c r="F7" s="349"/>
      <c r="G7" s="349"/>
      <c r="H7" s="352" t="s">
        <v>50</v>
      </c>
      <c r="I7" s="352"/>
      <c r="J7" s="354" t="s">
        <v>25</v>
      </c>
      <c r="K7" s="354"/>
      <c r="L7" s="354" t="s">
        <v>26</v>
      </c>
      <c r="M7" s="356"/>
      <c r="N7" s="135"/>
      <c r="O7" s="136"/>
      <c r="P7" s="358"/>
      <c r="Q7" s="359"/>
      <c r="R7" s="360"/>
      <c r="S7" s="343" t="s">
        <v>52</v>
      </c>
      <c r="T7" s="343"/>
      <c r="U7" s="343" t="s">
        <v>25</v>
      </c>
      <c r="V7" s="343"/>
      <c r="W7" s="343" t="s">
        <v>26</v>
      </c>
      <c r="X7" s="345"/>
      <c r="Y7" s="131"/>
      <c r="Z7" s="132"/>
    </row>
    <row r="8" spans="1:26" ht="15" customHeight="1" x14ac:dyDescent="0.45">
      <c r="A8" s="144" t="s">
        <v>58</v>
      </c>
      <c r="B8" s="133"/>
      <c r="C8" s="133"/>
      <c r="D8" s="134"/>
      <c r="E8" s="350"/>
      <c r="F8" s="351"/>
      <c r="G8" s="351"/>
      <c r="H8" s="353"/>
      <c r="I8" s="353"/>
      <c r="J8" s="355"/>
      <c r="K8" s="355"/>
      <c r="L8" s="355"/>
      <c r="M8" s="357"/>
      <c r="N8" s="137"/>
      <c r="O8" s="137"/>
      <c r="P8" s="361"/>
      <c r="Q8" s="362"/>
      <c r="R8" s="363"/>
      <c r="S8" s="344"/>
      <c r="T8" s="344"/>
      <c r="U8" s="344"/>
      <c r="V8" s="344"/>
      <c r="W8" s="344"/>
      <c r="X8" s="346"/>
      <c r="Y8" s="131"/>
      <c r="Z8" s="132"/>
    </row>
    <row r="9" spans="1:26" ht="15" customHeight="1" x14ac:dyDescent="0.4">
      <c r="A9" s="128"/>
      <c r="B9" s="130"/>
      <c r="C9" s="130"/>
      <c r="D9" s="130"/>
      <c r="E9" s="330" t="s">
        <v>47</v>
      </c>
      <c r="F9" s="331"/>
      <c r="G9" s="331"/>
      <c r="H9" s="347" t="s">
        <v>24</v>
      </c>
      <c r="I9" s="347"/>
      <c r="J9" s="334"/>
      <c r="K9" s="334"/>
      <c r="L9" s="335"/>
      <c r="M9" s="336"/>
      <c r="N9" s="137"/>
      <c r="O9" s="137"/>
      <c r="P9" s="337" t="s">
        <v>47</v>
      </c>
      <c r="Q9" s="338"/>
      <c r="R9" s="338"/>
      <c r="S9" s="347" t="s">
        <v>24</v>
      </c>
      <c r="T9" s="347"/>
      <c r="U9" s="317"/>
      <c r="V9" s="318"/>
      <c r="W9" s="317"/>
      <c r="X9" s="319"/>
      <c r="Y9" s="131"/>
      <c r="Z9" s="132"/>
    </row>
    <row r="10" spans="1:26" ht="15" customHeight="1" x14ac:dyDescent="0.4">
      <c r="A10" s="138"/>
      <c r="B10" s="131"/>
      <c r="C10" s="131"/>
      <c r="D10" s="131"/>
      <c r="E10" s="330" t="s">
        <v>48</v>
      </c>
      <c r="F10" s="331"/>
      <c r="G10" s="331"/>
      <c r="H10" s="332"/>
      <c r="I10" s="332"/>
      <c r="J10" s="334"/>
      <c r="K10" s="334"/>
      <c r="L10" s="335"/>
      <c r="M10" s="336"/>
      <c r="N10" s="137"/>
      <c r="O10" s="137"/>
      <c r="P10" s="337" t="s">
        <v>48</v>
      </c>
      <c r="Q10" s="338"/>
      <c r="R10" s="338"/>
      <c r="S10" s="339"/>
      <c r="T10" s="340"/>
      <c r="U10" s="317"/>
      <c r="V10" s="318"/>
      <c r="W10" s="317"/>
      <c r="X10" s="319"/>
      <c r="Y10" s="131"/>
      <c r="Z10" s="132"/>
    </row>
    <row r="11" spans="1:26" ht="15" customHeight="1" thickBot="1" x14ac:dyDescent="0.45">
      <c r="A11" s="138"/>
      <c r="B11" s="131"/>
      <c r="C11" s="131"/>
      <c r="D11" s="131"/>
      <c r="E11" s="320" t="s">
        <v>49</v>
      </c>
      <c r="F11" s="321"/>
      <c r="G11" s="321"/>
      <c r="H11" s="333"/>
      <c r="I11" s="333"/>
      <c r="J11" s="322"/>
      <c r="K11" s="322"/>
      <c r="L11" s="323"/>
      <c r="M11" s="324"/>
      <c r="N11" s="137"/>
      <c r="O11" s="137"/>
      <c r="P11" s="325" t="s">
        <v>49</v>
      </c>
      <c r="Q11" s="326"/>
      <c r="R11" s="326"/>
      <c r="S11" s="341"/>
      <c r="T11" s="342"/>
      <c r="U11" s="327"/>
      <c r="V11" s="328"/>
      <c r="W11" s="327"/>
      <c r="X11" s="329"/>
      <c r="Y11" s="131"/>
      <c r="Z11" s="132"/>
    </row>
    <row r="12" spans="1:26" ht="15" customHeight="1" thickBot="1" x14ac:dyDescent="0.45">
      <c r="A12" s="139"/>
      <c r="B12" s="140"/>
      <c r="C12" s="140"/>
      <c r="D12" s="140"/>
      <c r="E12" s="140"/>
      <c r="F12" s="140"/>
      <c r="G12" s="140"/>
      <c r="H12" s="140"/>
      <c r="I12" s="140"/>
      <c r="J12" s="140"/>
      <c r="K12" s="140"/>
      <c r="L12" s="141"/>
      <c r="M12" s="141"/>
      <c r="N12" s="142"/>
      <c r="O12" s="142"/>
      <c r="P12" s="142"/>
      <c r="Q12" s="131"/>
      <c r="R12" s="131"/>
      <c r="S12" s="131"/>
      <c r="T12" s="131"/>
      <c r="U12" s="131"/>
      <c r="V12" s="131"/>
      <c r="W12" s="131"/>
      <c r="X12" s="131"/>
      <c r="Y12" s="131"/>
      <c r="Z12" s="132"/>
    </row>
    <row r="13" spans="1:26" ht="15" customHeight="1" x14ac:dyDescent="0.4">
      <c r="A13" s="302" t="s">
        <v>65</v>
      </c>
      <c r="B13" s="304" t="s">
        <v>31</v>
      </c>
      <c r="C13" s="306" t="s">
        <v>41</v>
      </c>
      <c r="D13" s="308" t="s">
        <v>39</v>
      </c>
      <c r="E13" s="297"/>
      <c r="F13" s="309"/>
      <c r="G13" s="310" t="s">
        <v>42</v>
      </c>
      <c r="H13" s="311"/>
      <c r="I13" s="311"/>
      <c r="J13" s="311"/>
      <c r="K13" s="311"/>
      <c r="L13" s="311"/>
      <c r="M13" s="311"/>
      <c r="N13" s="311"/>
      <c r="O13" s="311"/>
      <c r="P13" s="312"/>
      <c r="Q13" s="313" t="s">
        <v>32</v>
      </c>
      <c r="R13" s="291"/>
      <c r="S13" s="314"/>
      <c r="T13" s="290" t="s">
        <v>33</v>
      </c>
      <c r="U13" s="291"/>
      <c r="V13" s="292"/>
      <c r="W13" s="296" t="s">
        <v>34</v>
      </c>
      <c r="X13" s="297"/>
      <c r="Y13" s="297"/>
      <c r="Z13" s="298"/>
    </row>
    <row r="14" spans="1:26" ht="75" customHeight="1" x14ac:dyDescent="0.4">
      <c r="A14" s="303"/>
      <c r="B14" s="305"/>
      <c r="C14" s="307"/>
      <c r="D14" s="83" t="s">
        <v>35</v>
      </c>
      <c r="E14" s="84" t="s">
        <v>36</v>
      </c>
      <c r="F14" s="87" t="s">
        <v>37</v>
      </c>
      <c r="G14" s="79" t="s">
        <v>0</v>
      </c>
      <c r="H14" s="72" t="s">
        <v>72</v>
      </c>
      <c r="I14" s="72" t="s">
        <v>1</v>
      </c>
      <c r="J14" s="73" t="s">
        <v>43</v>
      </c>
      <c r="K14" s="73" t="s">
        <v>44</v>
      </c>
      <c r="L14" s="73" t="s">
        <v>2</v>
      </c>
      <c r="M14" s="73" t="s">
        <v>3</v>
      </c>
      <c r="N14" s="73" t="s">
        <v>4</v>
      </c>
      <c r="O14" s="73" t="s">
        <v>45</v>
      </c>
      <c r="P14" s="80" t="s">
        <v>46</v>
      </c>
      <c r="Q14" s="315"/>
      <c r="R14" s="294"/>
      <c r="S14" s="316"/>
      <c r="T14" s="293"/>
      <c r="U14" s="294"/>
      <c r="V14" s="295"/>
      <c r="W14" s="299"/>
      <c r="X14" s="300"/>
      <c r="Y14" s="300"/>
      <c r="Z14" s="301"/>
    </row>
    <row r="15" spans="1:26" ht="24" customHeight="1" x14ac:dyDescent="0.4">
      <c r="A15" s="81">
        <f>'Weekly Menus'!A7</f>
        <v>0</v>
      </c>
      <c r="B15" s="109"/>
      <c r="C15" s="82">
        <f>'9-12'!B6</f>
        <v>0</v>
      </c>
      <c r="D15" s="111"/>
      <c r="E15" s="112"/>
      <c r="F15" s="113"/>
      <c r="G15" s="92">
        <f>'9-12'!C6</f>
        <v>0</v>
      </c>
      <c r="H15" s="90">
        <f>'9-12'!D6</f>
        <v>0</v>
      </c>
      <c r="I15" s="90">
        <f>'9-12'!F6</f>
        <v>0</v>
      </c>
      <c r="J15" s="90">
        <f>'9-12'!H6</f>
        <v>0</v>
      </c>
      <c r="K15" s="90">
        <f>'9-12'!I6</f>
        <v>0</v>
      </c>
      <c r="L15" s="90">
        <f>'9-12'!J6</f>
        <v>0</v>
      </c>
      <c r="M15" s="90">
        <f>'9-12'!K6</f>
        <v>0</v>
      </c>
      <c r="N15" s="90">
        <f>'9-12'!L6</f>
        <v>0</v>
      </c>
      <c r="O15" s="90">
        <f>'9-12'!M6</f>
        <v>0</v>
      </c>
      <c r="P15" s="93">
        <f>SUM(J15:O15)</f>
        <v>0</v>
      </c>
      <c r="Q15" s="277"/>
      <c r="R15" s="277"/>
      <c r="S15" s="278"/>
      <c r="T15" s="279"/>
      <c r="U15" s="277"/>
      <c r="V15" s="278"/>
      <c r="W15" s="287"/>
      <c r="X15" s="288"/>
      <c r="Y15" s="288"/>
      <c r="Z15" s="289"/>
    </row>
    <row r="16" spans="1:26" ht="24" customHeight="1" x14ac:dyDescent="0.4">
      <c r="A16" s="81">
        <f>'Weekly Menus'!A8</f>
        <v>0</v>
      </c>
      <c r="B16" s="109"/>
      <c r="C16" s="82">
        <f>'9-12'!B7</f>
        <v>0</v>
      </c>
      <c r="D16" s="111"/>
      <c r="E16" s="112"/>
      <c r="F16" s="113"/>
      <c r="G16" s="92">
        <f>'9-12'!C7</f>
        <v>0</v>
      </c>
      <c r="H16" s="90">
        <f>'9-12'!D7</f>
        <v>0</v>
      </c>
      <c r="I16" s="90">
        <f>'9-12'!F7</f>
        <v>0</v>
      </c>
      <c r="J16" s="90">
        <f>'9-12'!H7</f>
        <v>0</v>
      </c>
      <c r="K16" s="90">
        <f>'9-12'!I7</f>
        <v>0</v>
      </c>
      <c r="L16" s="90">
        <f>'9-12'!J7</f>
        <v>0</v>
      </c>
      <c r="M16" s="90">
        <f>'9-12'!K7</f>
        <v>0</v>
      </c>
      <c r="N16" s="90">
        <f>'9-12'!L7</f>
        <v>0</v>
      </c>
      <c r="O16" s="90">
        <f>'9-12'!M7</f>
        <v>0</v>
      </c>
      <c r="P16" s="93">
        <f t="shared" ref="P16:P34" si="0">SUM(J16:O16)</f>
        <v>0</v>
      </c>
      <c r="Q16" s="277"/>
      <c r="R16" s="277"/>
      <c r="S16" s="278"/>
      <c r="T16" s="279"/>
      <c r="U16" s="277"/>
      <c r="V16" s="278"/>
      <c r="W16" s="287"/>
      <c r="X16" s="288"/>
      <c r="Y16" s="288"/>
      <c r="Z16" s="289"/>
    </row>
    <row r="17" spans="1:26" ht="24" customHeight="1" x14ac:dyDescent="0.4">
      <c r="A17" s="81">
        <f>'Weekly Menus'!A9</f>
        <v>0</v>
      </c>
      <c r="B17" s="109"/>
      <c r="C17" s="82">
        <f>'9-12'!B8</f>
        <v>0</v>
      </c>
      <c r="D17" s="111"/>
      <c r="E17" s="112"/>
      <c r="F17" s="113"/>
      <c r="G17" s="92">
        <f>'9-12'!C8</f>
        <v>0</v>
      </c>
      <c r="H17" s="90">
        <f>'9-12'!D8</f>
        <v>0</v>
      </c>
      <c r="I17" s="90">
        <f>'9-12'!F8</f>
        <v>0</v>
      </c>
      <c r="J17" s="90">
        <f>'9-12'!H8</f>
        <v>0</v>
      </c>
      <c r="K17" s="90">
        <f>'9-12'!I8</f>
        <v>0</v>
      </c>
      <c r="L17" s="90">
        <f>'9-12'!J8</f>
        <v>0</v>
      </c>
      <c r="M17" s="90">
        <f>'9-12'!K8</f>
        <v>0</v>
      </c>
      <c r="N17" s="90">
        <f>'9-12'!L8</f>
        <v>0</v>
      </c>
      <c r="O17" s="90">
        <f>'9-12'!M8</f>
        <v>0</v>
      </c>
      <c r="P17" s="93">
        <f t="shared" si="0"/>
        <v>0</v>
      </c>
      <c r="Q17" s="277"/>
      <c r="R17" s="277"/>
      <c r="S17" s="278"/>
      <c r="T17" s="279"/>
      <c r="U17" s="277"/>
      <c r="V17" s="278"/>
      <c r="W17" s="287"/>
      <c r="X17" s="288"/>
      <c r="Y17" s="288"/>
      <c r="Z17" s="289"/>
    </row>
    <row r="18" spans="1:26" ht="24" customHeight="1" x14ac:dyDescent="0.4">
      <c r="A18" s="81">
        <f>'Weekly Menus'!A10</f>
        <v>0</v>
      </c>
      <c r="B18" s="109"/>
      <c r="C18" s="82">
        <f>'9-12'!B9</f>
        <v>0</v>
      </c>
      <c r="D18" s="111"/>
      <c r="E18" s="112"/>
      <c r="F18" s="113"/>
      <c r="G18" s="92">
        <f>'9-12'!C9</f>
        <v>0</v>
      </c>
      <c r="H18" s="90">
        <f>'9-12'!D9</f>
        <v>0</v>
      </c>
      <c r="I18" s="90">
        <f>'9-12'!F9</f>
        <v>0</v>
      </c>
      <c r="J18" s="90">
        <f>'9-12'!H9</f>
        <v>0</v>
      </c>
      <c r="K18" s="90">
        <f>'9-12'!I9</f>
        <v>0</v>
      </c>
      <c r="L18" s="90">
        <f>'9-12'!J9</f>
        <v>0</v>
      </c>
      <c r="M18" s="90">
        <f>'9-12'!K9</f>
        <v>0</v>
      </c>
      <c r="N18" s="90">
        <f>'9-12'!L9</f>
        <v>0</v>
      </c>
      <c r="O18" s="90">
        <f>'9-12'!M9</f>
        <v>0</v>
      </c>
      <c r="P18" s="93">
        <f t="shared" si="0"/>
        <v>0</v>
      </c>
      <c r="Q18" s="277"/>
      <c r="R18" s="277"/>
      <c r="S18" s="278"/>
      <c r="T18" s="279"/>
      <c r="U18" s="277"/>
      <c r="V18" s="278"/>
      <c r="W18" s="287"/>
      <c r="X18" s="288"/>
      <c r="Y18" s="288"/>
      <c r="Z18" s="289"/>
    </row>
    <row r="19" spans="1:26" ht="24" customHeight="1" x14ac:dyDescent="0.4">
      <c r="A19" s="81">
        <f>'Weekly Menus'!A11</f>
        <v>0</v>
      </c>
      <c r="B19" s="109"/>
      <c r="C19" s="82">
        <f>'9-12'!B10</f>
        <v>0</v>
      </c>
      <c r="D19" s="111"/>
      <c r="E19" s="112"/>
      <c r="F19" s="113"/>
      <c r="G19" s="92">
        <f>'9-12'!C10</f>
        <v>0</v>
      </c>
      <c r="H19" s="90">
        <f>'9-12'!D10</f>
        <v>0</v>
      </c>
      <c r="I19" s="90">
        <f>'9-12'!F10</f>
        <v>0</v>
      </c>
      <c r="J19" s="90">
        <f>'9-12'!H10</f>
        <v>0</v>
      </c>
      <c r="K19" s="90">
        <f>'9-12'!I10</f>
        <v>0</v>
      </c>
      <c r="L19" s="90">
        <f>'9-12'!J10</f>
        <v>0</v>
      </c>
      <c r="M19" s="90">
        <f>'9-12'!K10</f>
        <v>0</v>
      </c>
      <c r="N19" s="90">
        <f>'9-12'!L10</f>
        <v>0</v>
      </c>
      <c r="O19" s="90">
        <f>'9-12'!M10</f>
        <v>0</v>
      </c>
      <c r="P19" s="93">
        <f t="shared" si="0"/>
        <v>0</v>
      </c>
      <c r="Q19" s="277"/>
      <c r="R19" s="277"/>
      <c r="S19" s="278"/>
      <c r="T19" s="279"/>
      <c r="U19" s="277"/>
      <c r="V19" s="278"/>
      <c r="W19" s="287"/>
      <c r="X19" s="288"/>
      <c r="Y19" s="288"/>
      <c r="Z19" s="289"/>
    </row>
    <row r="20" spans="1:26" ht="24" customHeight="1" x14ac:dyDescent="0.4">
      <c r="A20" s="81">
        <f>'Weekly Menus'!A12</f>
        <v>0</v>
      </c>
      <c r="B20" s="109"/>
      <c r="C20" s="82">
        <f>'9-12'!B11</f>
        <v>0</v>
      </c>
      <c r="D20" s="111"/>
      <c r="E20" s="112"/>
      <c r="F20" s="113"/>
      <c r="G20" s="92">
        <f>'9-12'!C11</f>
        <v>0</v>
      </c>
      <c r="H20" s="90">
        <f>'9-12'!D11</f>
        <v>0</v>
      </c>
      <c r="I20" s="90">
        <f>'9-12'!F11</f>
        <v>0</v>
      </c>
      <c r="J20" s="90">
        <f>'9-12'!H11</f>
        <v>0</v>
      </c>
      <c r="K20" s="90">
        <f>'9-12'!I11</f>
        <v>0</v>
      </c>
      <c r="L20" s="90">
        <f>'9-12'!J11</f>
        <v>0</v>
      </c>
      <c r="M20" s="90">
        <f>'9-12'!K11</f>
        <v>0</v>
      </c>
      <c r="N20" s="90">
        <f>'9-12'!L11</f>
        <v>0</v>
      </c>
      <c r="O20" s="90">
        <f>'9-12'!M11</f>
        <v>0</v>
      </c>
      <c r="P20" s="93">
        <f t="shared" si="0"/>
        <v>0</v>
      </c>
      <c r="Q20" s="277"/>
      <c r="R20" s="277"/>
      <c r="S20" s="278"/>
      <c r="T20" s="279"/>
      <c r="U20" s="277"/>
      <c r="V20" s="278"/>
      <c r="W20" s="287"/>
      <c r="X20" s="288"/>
      <c r="Y20" s="288"/>
      <c r="Z20" s="289"/>
    </row>
    <row r="21" spans="1:26" ht="24" customHeight="1" x14ac:dyDescent="0.4">
      <c r="A21" s="81">
        <f>'Weekly Menus'!A13</f>
        <v>0</v>
      </c>
      <c r="B21" s="109"/>
      <c r="C21" s="82">
        <f>'9-12'!B12</f>
        <v>0</v>
      </c>
      <c r="D21" s="111"/>
      <c r="E21" s="112"/>
      <c r="F21" s="113"/>
      <c r="G21" s="92">
        <f>'9-12'!C12</f>
        <v>0</v>
      </c>
      <c r="H21" s="90">
        <f>'9-12'!D12</f>
        <v>0</v>
      </c>
      <c r="I21" s="90">
        <f>'9-12'!F12</f>
        <v>0</v>
      </c>
      <c r="J21" s="90">
        <f>'9-12'!H12</f>
        <v>0</v>
      </c>
      <c r="K21" s="90">
        <f>'9-12'!I12</f>
        <v>0</v>
      </c>
      <c r="L21" s="90">
        <f>'9-12'!J12</f>
        <v>0</v>
      </c>
      <c r="M21" s="90">
        <f>'9-12'!K12</f>
        <v>0</v>
      </c>
      <c r="N21" s="90">
        <f>'9-12'!L12</f>
        <v>0</v>
      </c>
      <c r="O21" s="90">
        <f>'9-12'!M12</f>
        <v>0</v>
      </c>
      <c r="P21" s="93">
        <f t="shared" si="0"/>
        <v>0</v>
      </c>
      <c r="Q21" s="277"/>
      <c r="R21" s="277"/>
      <c r="S21" s="278"/>
      <c r="T21" s="279"/>
      <c r="U21" s="277"/>
      <c r="V21" s="278"/>
      <c r="W21" s="287"/>
      <c r="X21" s="288"/>
      <c r="Y21" s="288"/>
      <c r="Z21" s="289"/>
    </row>
    <row r="22" spans="1:26" ht="24" customHeight="1" x14ac:dyDescent="0.4">
      <c r="A22" s="81">
        <f>'Weekly Menus'!A14</f>
        <v>0</v>
      </c>
      <c r="B22" s="109"/>
      <c r="C22" s="82">
        <f>'9-12'!B13</f>
        <v>0</v>
      </c>
      <c r="D22" s="111"/>
      <c r="E22" s="112"/>
      <c r="F22" s="113"/>
      <c r="G22" s="92">
        <f>'9-12'!C13</f>
        <v>0</v>
      </c>
      <c r="H22" s="90">
        <f>'9-12'!D13</f>
        <v>0</v>
      </c>
      <c r="I22" s="90">
        <f>'9-12'!F13</f>
        <v>0</v>
      </c>
      <c r="J22" s="90">
        <f>'9-12'!H13</f>
        <v>0</v>
      </c>
      <c r="K22" s="90">
        <f>'9-12'!I13</f>
        <v>0</v>
      </c>
      <c r="L22" s="90">
        <f>'9-12'!J13</f>
        <v>0</v>
      </c>
      <c r="M22" s="90">
        <f>'9-12'!K13</f>
        <v>0</v>
      </c>
      <c r="N22" s="90">
        <f>'9-12'!L13</f>
        <v>0</v>
      </c>
      <c r="O22" s="90">
        <f>'9-12'!M13</f>
        <v>0</v>
      </c>
      <c r="P22" s="93">
        <f t="shared" si="0"/>
        <v>0</v>
      </c>
      <c r="Q22" s="277"/>
      <c r="R22" s="277"/>
      <c r="S22" s="278"/>
      <c r="T22" s="279"/>
      <c r="U22" s="277"/>
      <c r="V22" s="278"/>
      <c r="W22" s="287"/>
      <c r="X22" s="288"/>
      <c r="Y22" s="288"/>
      <c r="Z22" s="289"/>
    </row>
    <row r="23" spans="1:26" ht="24" customHeight="1" x14ac:dyDescent="0.4">
      <c r="A23" s="81">
        <f>'Weekly Menus'!A15</f>
        <v>0</v>
      </c>
      <c r="B23" s="109"/>
      <c r="C23" s="82">
        <f>'9-12'!B14</f>
        <v>0</v>
      </c>
      <c r="D23" s="111"/>
      <c r="E23" s="112"/>
      <c r="F23" s="113"/>
      <c r="G23" s="92">
        <f>'9-12'!C14</f>
        <v>0</v>
      </c>
      <c r="H23" s="90">
        <f>'9-12'!D14</f>
        <v>0</v>
      </c>
      <c r="I23" s="90">
        <f>'9-12'!F14</f>
        <v>0</v>
      </c>
      <c r="J23" s="90">
        <f>'9-12'!H14</f>
        <v>0</v>
      </c>
      <c r="K23" s="90">
        <f>'9-12'!I14</f>
        <v>0</v>
      </c>
      <c r="L23" s="90">
        <f>'9-12'!J14</f>
        <v>0</v>
      </c>
      <c r="M23" s="90">
        <f>'9-12'!K14</f>
        <v>0</v>
      </c>
      <c r="N23" s="90">
        <f>'9-12'!L14</f>
        <v>0</v>
      </c>
      <c r="O23" s="90">
        <f>'9-12'!M14</f>
        <v>0</v>
      </c>
      <c r="P23" s="93">
        <f t="shared" si="0"/>
        <v>0</v>
      </c>
      <c r="Q23" s="277"/>
      <c r="R23" s="277"/>
      <c r="S23" s="278"/>
      <c r="T23" s="279"/>
      <c r="U23" s="277"/>
      <c r="V23" s="278"/>
      <c r="W23" s="287"/>
      <c r="X23" s="288"/>
      <c r="Y23" s="288"/>
      <c r="Z23" s="289"/>
    </row>
    <row r="24" spans="1:26" ht="24" customHeight="1" x14ac:dyDescent="0.4">
      <c r="A24" s="81">
        <f>'Weekly Menus'!A16</f>
        <v>0</v>
      </c>
      <c r="B24" s="109"/>
      <c r="C24" s="82">
        <f>'9-12'!B15</f>
        <v>0</v>
      </c>
      <c r="D24" s="111"/>
      <c r="E24" s="112"/>
      <c r="F24" s="113"/>
      <c r="G24" s="92">
        <f>'9-12'!C15</f>
        <v>0</v>
      </c>
      <c r="H24" s="90">
        <f>'9-12'!D15</f>
        <v>0</v>
      </c>
      <c r="I24" s="90">
        <f>'9-12'!F15</f>
        <v>0</v>
      </c>
      <c r="J24" s="90">
        <f>'9-12'!H15</f>
        <v>0</v>
      </c>
      <c r="K24" s="90">
        <f>'9-12'!I15</f>
        <v>0</v>
      </c>
      <c r="L24" s="90">
        <f>'9-12'!J15</f>
        <v>0</v>
      </c>
      <c r="M24" s="90">
        <f>'9-12'!K15</f>
        <v>0</v>
      </c>
      <c r="N24" s="90">
        <f>'9-12'!L15</f>
        <v>0</v>
      </c>
      <c r="O24" s="90">
        <f>'9-12'!M15</f>
        <v>0</v>
      </c>
      <c r="P24" s="93">
        <f t="shared" si="0"/>
        <v>0</v>
      </c>
      <c r="Q24" s="277"/>
      <c r="R24" s="277"/>
      <c r="S24" s="278"/>
      <c r="T24" s="279"/>
      <c r="U24" s="277"/>
      <c r="V24" s="278"/>
      <c r="W24" s="287"/>
      <c r="X24" s="288"/>
      <c r="Y24" s="288"/>
      <c r="Z24" s="289"/>
    </row>
    <row r="25" spans="1:26" ht="24" customHeight="1" x14ac:dyDescent="0.4">
      <c r="A25" s="81">
        <f>'Weekly Menus'!A17</f>
        <v>0</v>
      </c>
      <c r="B25" s="109"/>
      <c r="C25" s="82">
        <f>'9-12'!B16</f>
        <v>0</v>
      </c>
      <c r="D25" s="111"/>
      <c r="E25" s="112"/>
      <c r="F25" s="113"/>
      <c r="G25" s="92">
        <f>'9-12'!C16</f>
        <v>0</v>
      </c>
      <c r="H25" s="90">
        <f>'9-12'!D16</f>
        <v>0</v>
      </c>
      <c r="I25" s="90">
        <f>'9-12'!F16</f>
        <v>0</v>
      </c>
      <c r="J25" s="90">
        <f>'9-12'!H16</f>
        <v>0</v>
      </c>
      <c r="K25" s="90">
        <f>'9-12'!I16</f>
        <v>0</v>
      </c>
      <c r="L25" s="90">
        <f>'9-12'!J16</f>
        <v>0</v>
      </c>
      <c r="M25" s="90">
        <f>'9-12'!K16</f>
        <v>0</v>
      </c>
      <c r="N25" s="90">
        <f>'9-12'!L16</f>
        <v>0</v>
      </c>
      <c r="O25" s="90">
        <f>'9-12'!M16</f>
        <v>0</v>
      </c>
      <c r="P25" s="93">
        <f t="shared" si="0"/>
        <v>0</v>
      </c>
      <c r="Q25" s="277"/>
      <c r="R25" s="277"/>
      <c r="S25" s="278"/>
      <c r="T25" s="279"/>
      <c r="U25" s="277"/>
      <c r="V25" s="278"/>
      <c r="W25" s="280"/>
      <c r="X25" s="280"/>
      <c r="Y25" s="280"/>
      <c r="Z25" s="281"/>
    </row>
    <row r="26" spans="1:26" ht="24" customHeight="1" x14ac:dyDescent="0.4">
      <c r="A26" s="81">
        <f>'Weekly Menus'!A18</f>
        <v>0</v>
      </c>
      <c r="B26" s="109"/>
      <c r="C26" s="82">
        <f>'9-12'!B17</f>
        <v>0</v>
      </c>
      <c r="D26" s="111"/>
      <c r="E26" s="112"/>
      <c r="F26" s="113"/>
      <c r="G26" s="92">
        <f>'9-12'!C17</f>
        <v>0</v>
      </c>
      <c r="H26" s="90">
        <f>'9-12'!D17</f>
        <v>0</v>
      </c>
      <c r="I26" s="90">
        <f>'9-12'!F17</f>
        <v>0</v>
      </c>
      <c r="J26" s="90">
        <f>'9-12'!H17</f>
        <v>0</v>
      </c>
      <c r="K26" s="90">
        <f>'9-12'!I17</f>
        <v>0</v>
      </c>
      <c r="L26" s="90">
        <f>'9-12'!J17</f>
        <v>0</v>
      </c>
      <c r="M26" s="90">
        <f>'9-12'!K17</f>
        <v>0</v>
      </c>
      <c r="N26" s="90">
        <f>'9-12'!L17</f>
        <v>0</v>
      </c>
      <c r="O26" s="90">
        <f>'9-12'!M17</f>
        <v>0</v>
      </c>
      <c r="P26" s="93">
        <f t="shared" si="0"/>
        <v>0</v>
      </c>
      <c r="Q26" s="277"/>
      <c r="R26" s="277"/>
      <c r="S26" s="278"/>
      <c r="T26" s="279"/>
      <c r="U26" s="277"/>
      <c r="V26" s="278"/>
      <c r="W26" s="280"/>
      <c r="X26" s="280"/>
      <c r="Y26" s="280"/>
      <c r="Z26" s="281"/>
    </row>
    <row r="27" spans="1:26" ht="24" customHeight="1" x14ac:dyDescent="0.4">
      <c r="A27" s="81">
        <f>'Weekly Menus'!A19</f>
        <v>0</v>
      </c>
      <c r="B27" s="109"/>
      <c r="C27" s="82">
        <f>'9-12'!B18</f>
        <v>0</v>
      </c>
      <c r="D27" s="111"/>
      <c r="E27" s="112"/>
      <c r="F27" s="113"/>
      <c r="G27" s="92">
        <f>'9-12'!C18</f>
        <v>0</v>
      </c>
      <c r="H27" s="90">
        <f>'9-12'!D18</f>
        <v>0</v>
      </c>
      <c r="I27" s="90">
        <f>'9-12'!F18</f>
        <v>0</v>
      </c>
      <c r="J27" s="90">
        <f>'9-12'!H18</f>
        <v>0</v>
      </c>
      <c r="K27" s="90">
        <f>'9-12'!I18</f>
        <v>0</v>
      </c>
      <c r="L27" s="90">
        <f>'9-12'!J18</f>
        <v>0</v>
      </c>
      <c r="M27" s="90">
        <f>'9-12'!K18</f>
        <v>0</v>
      </c>
      <c r="N27" s="90">
        <f>'9-12'!L18</f>
        <v>0</v>
      </c>
      <c r="O27" s="90">
        <f>'9-12'!M18</f>
        <v>0</v>
      </c>
      <c r="P27" s="93">
        <f t="shared" si="0"/>
        <v>0</v>
      </c>
      <c r="Q27" s="277"/>
      <c r="R27" s="277"/>
      <c r="S27" s="278"/>
      <c r="T27" s="279"/>
      <c r="U27" s="277"/>
      <c r="V27" s="278"/>
      <c r="W27" s="280"/>
      <c r="X27" s="280"/>
      <c r="Y27" s="280"/>
      <c r="Z27" s="281"/>
    </row>
    <row r="28" spans="1:26" ht="24" customHeight="1" x14ac:dyDescent="0.4">
      <c r="A28" s="81">
        <f>'Weekly Menus'!A20</f>
        <v>0</v>
      </c>
      <c r="B28" s="109"/>
      <c r="C28" s="82">
        <f>'9-12'!B19</f>
        <v>0</v>
      </c>
      <c r="D28" s="111"/>
      <c r="E28" s="112"/>
      <c r="F28" s="113"/>
      <c r="G28" s="92">
        <f>'9-12'!C19</f>
        <v>0</v>
      </c>
      <c r="H28" s="90">
        <f>'9-12'!D19</f>
        <v>0</v>
      </c>
      <c r="I28" s="90">
        <f>'9-12'!F19</f>
        <v>0</v>
      </c>
      <c r="J28" s="90">
        <f>'9-12'!H19</f>
        <v>0</v>
      </c>
      <c r="K28" s="90">
        <f>'9-12'!I19</f>
        <v>0</v>
      </c>
      <c r="L28" s="90">
        <f>'9-12'!J19</f>
        <v>0</v>
      </c>
      <c r="M28" s="90">
        <f>'9-12'!K19</f>
        <v>0</v>
      </c>
      <c r="N28" s="90">
        <f>'9-12'!L19</f>
        <v>0</v>
      </c>
      <c r="O28" s="90">
        <f>'9-12'!M19</f>
        <v>0</v>
      </c>
      <c r="P28" s="93">
        <f t="shared" si="0"/>
        <v>0</v>
      </c>
      <c r="Q28" s="277"/>
      <c r="R28" s="277"/>
      <c r="S28" s="278"/>
      <c r="T28" s="279"/>
      <c r="U28" s="277"/>
      <c r="V28" s="278"/>
      <c r="W28" s="280"/>
      <c r="X28" s="280"/>
      <c r="Y28" s="280"/>
      <c r="Z28" s="281"/>
    </row>
    <row r="29" spans="1:26" ht="24" customHeight="1" x14ac:dyDescent="0.4">
      <c r="A29" s="81">
        <f>'Weekly Menus'!A21</f>
        <v>0</v>
      </c>
      <c r="B29" s="109"/>
      <c r="C29" s="82">
        <f>'9-12'!B20</f>
        <v>0</v>
      </c>
      <c r="D29" s="111"/>
      <c r="E29" s="112"/>
      <c r="F29" s="113"/>
      <c r="G29" s="92">
        <f>'9-12'!C20</f>
        <v>0</v>
      </c>
      <c r="H29" s="90">
        <f>'9-12'!D20</f>
        <v>0</v>
      </c>
      <c r="I29" s="90">
        <f>'9-12'!F20</f>
        <v>0</v>
      </c>
      <c r="J29" s="90">
        <f>'9-12'!H20</f>
        <v>0</v>
      </c>
      <c r="K29" s="90">
        <f>'9-12'!I20</f>
        <v>0</v>
      </c>
      <c r="L29" s="90">
        <f>'9-12'!J20</f>
        <v>0</v>
      </c>
      <c r="M29" s="90">
        <f>'9-12'!K20</f>
        <v>0</v>
      </c>
      <c r="N29" s="90">
        <f>'9-12'!L20</f>
        <v>0</v>
      </c>
      <c r="O29" s="90">
        <f>'9-12'!M20</f>
        <v>0</v>
      </c>
      <c r="P29" s="93">
        <f t="shared" si="0"/>
        <v>0</v>
      </c>
      <c r="Q29" s="277"/>
      <c r="R29" s="277"/>
      <c r="S29" s="278"/>
      <c r="T29" s="279"/>
      <c r="U29" s="277"/>
      <c r="V29" s="278"/>
      <c r="W29" s="280"/>
      <c r="X29" s="280"/>
      <c r="Y29" s="280"/>
      <c r="Z29" s="281"/>
    </row>
    <row r="30" spans="1:26" ht="24" customHeight="1" x14ac:dyDescent="0.4">
      <c r="A30" s="81">
        <f>'Weekly Menus'!A22</f>
        <v>0</v>
      </c>
      <c r="B30" s="109"/>
      <c r="C30" s="82">
        <f>'9-12'!B21</f>
        <v>0</v>
      </c>
      <c r="D30" s="111"/>
      <c r="E30" s="112"/>
      <c r="F30" s="113"/>
      <c r="G30" s="92">
        <f>'9-12'!C21</f>
        <v>0</v>
      </c>
      <c r="H30" s="90">
        <f>'9-12'!D21</f>
        <v>0</v>
      </c>
      <c r="I30" s="90">
        <f>'9-12'!F21</f>
        <v>0</v>
      </c>
      <c r="J30" s="90">
        <f>'9-12'!H21</f>
        <v>0</v>
      </c>
      <c r="K30" s="90">
        <f>'9-12'!I21</f>
        <v>0</v>
      </c>
      <c r="L30" s="90">
        <f>'9-12'!J21</f>
        <v>0</v>
      </c>
      <c r="M30" s="90">
        <f>'9-12'!K21</f>
        <v>0</v>
      </c>
      <c r="N30" s="90">
        <f>'9-12'!L21</f>
        <v>0</v>
      </c>
      <c r="O30" s="90">
        <f>'9-12'!M21</f>
        <v>0</v>
      </c>
      <c r="P30" s="93">
        <f t="shared" si="0"/>
        <v>0</v>
      </c>
      <c r="Q30" s="277"/>
      <c r="R30" s="277"/>
      <c r="S30" s="278"/>
      <c r="T30" s="279"/>
      <c r="U30" s="277"/>
      <c r="V30" s="278"/>
      <c r="W30" s="280"/>
      <c r="X30" s="280"/>
      <c r="Y30" s="280"/>
      <c r="Z30" s="281"/>
    </row>
    <row r="31" spans="1:26" ht="24" customHeight="1" x14ac:dyDescent="0.4">
      <c r="A31" s="81">
        <f>'Weekly Menus'!A23</f>
        <v>0</v>
      </c>
      <c r="B31" s="109"/>
      <c r="C31" s="82">
        <f>'9-12'!B22</f>
        <v>0</v>
      </c>
      <c r="D31" s="111"/>
      <c r="E31" s="112"/>
      <c r="F31" s="113"/>
      <c r="G31" s="92">
        <f>'9-12'!C22</f>
        <v>0</v>
      </c>
      <c r="H31" s="90">
        <f>'9-12'!D22</f>
        <v>0</v>
      </c>
      <c r="I31" s="90">
        <f>'9-12'!F22</f>
        <v>0</v>
      </c>
      <c r="J31" s="90">
        <f>'9-12'!H22</f>
        <v>0</v>
      </c>
      <c r="K31" s="90">
        <f>'9-12'!I22</f>
        <v>0</v>
      </c>
      <c r="L31" s="90">
        <f>'9-12'!J22</f>
        <v>0</v>
      </c>
      <c r="M31" s="90">
        <f>'9-12'!K22</f>
        <v>0</v>
      </c>
      <c r="N31" s="90">
        <f>'9-12'!L22</f>
        <v>0</v>
      </c>
      <c r="O31" s="90">
        <f>'9-12'!M22</f>
        <v>0</v>
      </c>
      <c r="P31" s="93">
        <f t="shared" si="0"/>
        <v>0</v>
      </c>
      <c r="Q31" s="277"/>
      <c r="R31" s="277"/>
      <c r="S31" s="278"/>
      <c r="T31" s="279"/>
      <c r="U31" s="277"/>
      <c r="V31" s="278"/>
      <c r="W31" s="280"/>
      <c r="X31" s="280"/>
      <c r="Y31" s="280"/>
      <c r="Z31" s="281"/>
    </row>
    <row r="32" spans="1:26" ht="24" customHeight="1" x14ac:dyDescent="0.4">
      <c r="A32" s="81">
        <f>'Weekly Menus'!A24</f>
        <v>0</v>
      </c>
      <c r="B32" s="109"/>
      <c r="C32" s="82">
        <f>'9-12'!B23</f>
        <v>0</v>
      </c>
      <c r="D32" s="111"/>
      <c r="E32" s="112"/>
      <c r="F32" s="113"/>
      <c r="G32" s="92">
        <f>'9-12'!C23</f>
        <v>0</v>
      </c>
      <c r="H32" s="90">
        <f>'9-12'!D23</f>
        <v>0</v>
      </c>
      <c r="I32" s="90">
        <f>'9-12'!F23</f>
        <v>0</v>
      </c>
      <c r="J32" s="90">
        <f>'9-12'!H23</f>
        <v>0</v>
      </c>
      <c r="K32" s="90">
        <f>'9-12'!I23</f>
        <v>0</v>
      </c>
      <c r="L32" s="90">
        <f>'9-12'!J23</f>
        <v>0</v>
      </c>
      <c r="M32" s="90">
        <f>'9-12'!K23</f>
        <v>0</v>
      </c>
      <c r="N32" s="90">
        <f>'9-12'!L23</f>
        <v>0</v>
      </c>
      <c r="O32" s="90">
        <f>'9-12'!M23</f>
        <v>0</v>
      </c>
      <c r="P32" s="93">
        <f t="shared" si="0"/>
        <v>0</v>
      </c>
      <c r="Q32" s="277"/>
      <c r="R32" s="277"/>
      <c r="S32" s="278"/>
      <c r="T32" s="279"/>
      <c r="U32" s="277"/>
      <c r="V32" s="278"/>
      <c r="W32" s="280"/>
      <c r="X32" s="280"/>
      <c r="Y32" s="280"/>
      <c r="Z32" s="281"/>
    </row>
    <row r="33" spans="1:26" ht="24" customHeight="1" x14ac:dyDescent="0.4">
      <c r="A33" s="81">
        <f>'Weekly Menus'!A25</f>
        <v>0</v>
      </c>
      <c r="B33" s="109"/>
      <c r="C33" s="82">
        <f>'9-12'!B24</f>
        <v>0</v>
      </c>
      <c r="D33" s="111"/>
      <c r="E33" s="112"/>
      <c r="F33" s="113"/>
      <c r="G33" s="92">
        <f>'9-12'!C24</f>
        <v>0</v>
      </c>
      <c r="H33" s="90">
        <f>'9-12'!D24</f>
        <v>0</v>
      </c>
      <c r="I33" s="90">
        <f>'9-12'!F24</f>
        <v>0</v>
      </c>
      <c r="J33" s="90">
        <f>'9-12'!H24</f>
        <v>0</v>
      </c>
      <c r="K33" s="90">
        <f>'9-12'!I24</f>
        <v>0</v>
      </c>
      <c r="L33" s="90">
        <f>'9-12'!J24</f>
        <v>0</v>
      </c>
      <c r="M33" s="90">
        <f>'9-12'!K24</f>
        <v>0</v>
      </c>
      <c r="N33" s="90">
        <f>'9-12'!L24</f>
        <v>0</v>
      </c>
      <c r="O33" s="90">
        <f>'9-12'!M24</f>
        <v>0</v>
      </c>
      <c r="P33" s="93">
        <f t="shared" si="0"/>
        <v>0</v>
      </c>
      <c r="Q33" s="277"/>
      <c r="R33" s="277"/>
      <c r="S33" s="278"/>
      <c r="T33" s="279"/>
      <c r="U33" s="277"/>
      <c r="V33" s="278"/>
      <c r="W33" s="280"/>
      <c r="X33" s="280"/>
      <c r="Y33" s="280"/>
      <c r="Z33" s="281"/>
    </row>
    <row r="34" spans="1:26" ht="24" customHeight="1" thickBot="1" x14ac:dyDescent="0.45">
      <c r="A34" s="81">
        <f>'Weekly Menus'!A26</f>
        <v>0</v>
      </c>
      <c r="B34" s="110"/>
      <c r="C34" s="82">
        <f>'9-12'!B25</f>
        <v>0</v>
      </c>
      <c r="D34" s="114"/>
      <c r="E34" s="115"/>
      <c r="F34" s="116"/>
      <c r="G34" s="94">
        <f>'9-12'!C25</f>
        <v>0</v>
      </c>
      <c r="H34" s="95">
        <f>'9-12'!D25</f>
        <v>0</v>
      </c>
      <c r="I34" s="95">
        <f>'9-12'!F25</f>
        <v>0</v>
      </c>
      <c r="J34" s="95">
        <f>'9-12'!H25</f>
        <v>0</v>
      </c>
      <c r="K34" s="95">
        <f>'9-12'!I25</f>
        <v>0</v>
      </c>
      <c r="L34" s="95">
        <f>'9-12'!J25</f>
        <v>0</v>
      </c>
      <c r="M34" s="95">
        <f>'9-12'!K25</f>
        <v>0</v>
      </c>
      <c r="N34" s="95">
        <f>'9-12'!L25</f>
        <v>0</v>
      </c>
      <c r="O34" s="95">
        <f>'9-12'!M25</f>
        <v>0</v>
      </c>
      <c r="P34" s="96">
        <f t="shared" si="0"/>
        <v>0</v>
      </c>
      <c r="Q34" s="282"/>
      <c r="R34" s="282"/>
      <c r="S34" s="283"/>
      <c r="T34" s="284"/>
      <c r="U34" s="282"/>
      <c r="V34" s="283"/>
      <c r="W34" s="285"/>
      <c r="X34" s="285"/>
      <c r="Y34" s="285"/>
      <c r="Z34" s="286"/>
    </row>
    <row r="35" spans="1:26" ht="24" customHeight="1" x14ac:dyDescent="0.4">
      <c r="A35" s="262" t="s">
        <v>55</v>
      </c>
      <c r="B35" s="263"/>
      <c r="C35" s="263"/>
      <c r="D35" s="263"/>
      <c r="E35" s="263"/>
      <c r="F35" s="263"/>
      <c r="G35" s="91"/>
      <c r="H35" s="91"/>
      <c r="I35" s="91"/>
      <c r="J35" s="91"/>
      <c r="K35" s="91"/>
      <c r="L35" s="91"/>
      <c r="M35" s="91"/>
      <c r="N35" s="91"/>
      <c r="O35" s="91"/>
      <c r="P35" s="105"/>
      <c r="Q35" s="264" t="s">
        <v>59</v>
      </c>
      <c r="R35" s="265"/>
      <c r="S35" s="265"/>
      <c r="T35" s="265"/>
      <c r="U35" s="265"/>
      <c r="V35" s="265"/>
      <c r="W35" s="265"/>
      <c r="X35" s="265"/>
      <c r="Y35" s="265"/>
      <c r="Z35" s="266"/>
    </row>
    <row r="36" spans="1:26" ht="24" customHeight="1" x14ac:dyDescent="0.4">
      <c r="A36" s="273" t="s">
        <v>54</v>
      </c>
      <c r="B36" s="274"/>
      <c r="C36" s="274"/>
      <c r="D36" s="274"/>
      <c r="E36" s="274"/>
      <c r="F36" s="274"/>
      <c r="G36" s="88">
        <f>SUM(G15:G34)</f>
        <v>0</v>
      </c>
      <c r="H36" s="88">
        <f>SUM(H15:H34)</f>
        <v>0</v>
      </c>
      <c r="I36" s="88">
        <f t="shared" ref="I36:P36" si="1">SUM(I15:I34)</f>
        <v>0</v>
      </c>
      <c r="J36" s="88">
        <f t="shared" si="1"/>
        <v>0</v>
      </c>
      <c r="K36" s="88">
        <f t="shared" si="1"/>
        <v>0</v>
      </c>
      <c r="L36" s="88">
        <f t="shared" si="1"/>
        <v>0</v>
      </c>
      <c r="M36" s="88">
        <f t="shared" si="1"/>
        <v>0</v>
      </c>
      <c r="N36" s="88">
        <f t="shared" si="1"/>
        <v>0</v>
      </c>
      <c r="O36" s="88">
        <f t="shared" si="1"/>
        <v>0</v>
      </c>
      <c r="P36" s="103">
        <f t="shared" si="1"/>
        <v>0</v>
      </c>
      <c r="Q36" s="267"/>
      <c r="R36" s="268"/>
      <c r="S36" s="268"/>
      <c r="T36" s="268"/>
      <c r="U36" s="268"/>
      <c r="V36" s="268"/>
      <c r="W36" s="268"/>
      <c r="X36" s="268"/>
      <c r="Y36" s="268"/>
      <c r="Z36" s="269"/>
    </row>
    <row r="37" spans="1:26" ht="24" customHeight="1" thickBot="1" x14ac:dyDescent="0.45">
      <c r="A37" s="275" t="s">
        <v>64</v>
      </c>
      <c r="B37" s="276"/>
      <c r="C37" s="276"/>
      <c r="D37" s="276"/>
      <c r="E37" s="276"/>
      <c r="F37" s="276"/>
      <c r="G37" s="89">
        <f>SUM(G36)</f>
        <v>0</v>
      </c>
      <c r="H37" s="89">
        <f t="shared" ref="H37:P37" si="2">SUM(H36)</f>
        <v>0</v>
      </c>
      <c r="I37" s="89">
        <f t="shared" si="2"/>
        <v>0</v>
      </c>
      <c r="J37" s="89">
        <f t="shared" si="2"/>
        <v>0</v>
      </c>
      <c r="K37" s="89">
        <f t="shared" si="2"/>
        <v>0</v>
      </c>
      <c r="L37" s="89">
        <f t="shared" si="2"/>
        <v>0</v>
      </c>
      <c r="M37" s="89">
        <f t="shared" si="2"/>
        <v>0</v>
      </c>
      <c r="N37" s="89">
        <f t="shared" si="2"/>
        <v>0</v>
      </c>
      <c r="O37" s="89">
        <f t="shared" si="2"/>
        <v>0</v>
      </c>
      <c r="P37" s="104">
        <f t="shared" si="2"/>
        <v>0</v>
      </c>
      <c r="Q37" s="270"/>
      <c r="R37" s="271"/>
      <c r="S37" s="271"/>
      <c r="T37" s="271"/>
      <c r="U37" s="271"/>
      <c r="V37" s="271"/>
      <c r="W37" s="271"/>
      <c r="X37" s="271"/>
      <c r="Y37" s="271"/>
      <c r="Z37" s="272"/>
    </row>
    <row r="38" spans="1:26" ht="15" customHeight="1" thickBot="1" x14ac:dyDescent="0.45">
      <c r="A38" s="54"/>
      <c r="B38" s="54"/>
      <c r="C38" s="54"/>
      <c r="D38" s="54"/>
      <c r="E38" s="54"/>
      <c r="F38" s="54"/>
      <c r="G38" s="54"/>
      <c r="H38" s="54"/>
      <c r="I38" s="54"/>
      <c r="J38" s="54"/>
      <c r="K38" s="54"/>
      <c r="L38" s="54"/>
      <c r="M38" s="54"/>
    </row>
    <row r="39" spans="1:26" s="86" customFormat="1" ht="24" customHeight="1" x14ac:dyDescent="0.4">
      <c r="A39" s="373" t="s">
        <v>71</v>
      </c>
      <c r="B39" s="374"/>
      <c r="C39" s="374"/>
      <c r="D39" s="374"/>
      <c r="E39" s="374"/>
      <c r="F39" s="374"/>
      <c r="G39" s="374"/>
      <c r="H39" s="374"/>
      <c r="I39" s="374"/>
      <c r="J39" s="374"/>
      <c r="K39" s="374"/>
      <c r="L39" s="374"/>
      <c r="M39" s="374"/>
      <c r="N39" s="374"/>
      <c r="O39" s="374"/>
      <c r="P39" s="374"/>
      <c r="Q39" s="374"/>
      <c r="R39" s="374"/>
      <c r="S39" s="374"/>
      <c r="T39" s="374"/>
      <c r="U39" s="374"/>
      <c r="V39" s="374"/>
      <c r="W39" s="374"/>
      <c r="X39" s="374"/>
      <c r="Y39" s="374"/>
      <c r="Z39" s="375"/>
    </row>
    <row r="40" spans="1:26" s="86" customFormat="1" ht="15" customHeight="1" x14ac:dyDescent="0.4">
      <c r="A40" s="123"/>
      <c r="B40" s="124"/>
      <c r="C40" s="124"/>
      <c r="D40" s="124"/>
      <c r="E40" s="124"/>
      <c r="F40" s="124"/>
      <c r="G40" s="124"/>
      <c r="H40" s="124"/>
      <c r="I40" s="124"/>
      <c r="J40" s="124"/>
      <c r="K40" s="124"/>
      <c r="L40" s="124"/>
      <c r="M40" s="124"/>
      <c r="N40" s="125"/>
      <c r="O40" s="125"/>
      <c r="P40" s="125"/>
      <c r="Q40" s="126"/>
      <c r="R40" s="126"/>
      <c r="S40" s="126"/>
      <c r="T40" s="126"/>
      <c r="U40" s="126"/>
      <c r="V40" s="126"/>
      <c r="W40" s="126"/>
      <c r="X40" s="126"/>
      <c r="Y40" s="126"/>
      <c r="Z40" s="127"/>
    </row>
    <row r="41" spans="1:26" s="86" customFormat="1" ht="15" customHeight="1" x14ac:dyDescent="0.4">
      <c r="A41" s="143" t="s">
        <v>61</v>
      </c>
      <c r="B41" s="129" t="s">
        <v>6</v>
      </c>
      <c r="C41" s="130"/>
      <c r="D41" s="124"/>
      <c r="E41" s="130"/>
      <c r="F41" s="130"/>
      <c r="G41" s="131"/>
      <c r="H41" s="131"/>
      <c r="I41" s="131"/>
      <c r="J41" s="131"/>
      <c r="K41" s="124"/>
      <c r="L41" s="124"/>
      <c r="M41" s="124"/>
      <c r="N41" s="125"/>
      <c r="O41" s="125"/>
      <c r="P41" s="125"/>
      <c r="Q41" s="131"/>
      <c r="R41" s="131"/>
      <c r="S41" s="131"/>
      <c r="T41" s="131"/>
      <c r="U41" s="131"/>
      <c r="V41" s="131"/>
      <c r="W41" s="131"/>
      <c r="X41" s="131"/>
      <c r="Y41" s="131"/>
      <c r="Z41" s="132"/>
    </row>
    <row r="42" spans="1:26" s="86" customFormat="1" ht="15" customHeight="1" x14ac:dyDescent="0.4">
      <c r="A42" s="143"/>
      <c r="B42" s="130"/>
      <c r="C42" s="130"/>
      <c r="D42" s="130"/>
      <c r="E42" s="130"/>
      <c r="F42" s="130"/>
      <c r="G42" s="130"/>
      <c r="H42" s="129"/>
      <c r="I42" s="130"/>
      <c r="J42" s="124"/>
      <c r="K42" s="124"/>
      <c r="L42" s="124"/>
      <c r="M42" s="124"/>
      <c r="N42" s="125"/>
      <c r="O42" s="125"/>
      <c r="P42" s="125"/>
      <c r="Q42" s="131"/>
      <c r="R42" s="131"/>
      <c r="S42" s="131"/>
      <c r="T42" s="131"/>
      <c r="U42" s="131"/>
      <c r="V42" s="131"/>
      <c r="W42" s="131"/>
      <c r="X42" s="131"/>
      <c r="Y42" s="131"/>
      <c r="Z42" s="132"/>
    </row>
    <row r="43" spans="1:26" s="86" customFormat="1" ht="15" customHeight="1" thickBot="1" x14ac:dyDescent="0.45">
      <c r="A43" s="143" t="s">
        <v>56</v>
      </c>
      <c r="B43" s="130"/>
      <c r="C43" s="130"/>
      <c r="D43" s="130"/>
      <c r="E43" s="130"/>
      <c r="F43" s="130"/>
      <c r="G43" s="130"/>
      <c r="H43" s="129"/>
      <c r="I43" s="130"/>
      <c r="J43" s="124"/>
      <c r="K43" s="124"/>
      <c r="L43" s="124"/>
      <c r="M43" s="124"/>
      <c r="N43" s="125"/>
      <c r="O43" s="125"/>
      <c r="P43" s="125"/>
      <c r="Q43" s="131"/>
      <c r="R43" s="131"/>
      <c r="S43" s="131"/>
      <c r="T43" s="131"/>
      <c r="U43" s="131"/>
      <c r="V43" s="131"/>
      <c r="W43" s="131"/>
      <c r="X43" s="131"/>
      <c r="Y43" s="131"/>
      <c r="Z43" s="132"/>
    </row>
    <row r="44" spans="1:26" s="86" customFormat="1" ht="15" customHeight="1" thickBot="1" x14ac:dyDescent="0.45">
      <c r="A44" s="143"/>
      <c r="B44" s="130"/>
      <c r="C44" s="130"/>
      <c r="D44" s="130"/>
      <c r="E44" s="367" t="s">
        <v>51</v>
      </c>
      <c r="F44" s="368"/>
      <c r="G44" s="368"/>
      <c r="H44" s="368"/>
      <c r="I44" s="368"/>
      <c r="J44" s="368"/>
      <c r="K44" s="368"/>
      <c r="L44" s="368"/>
      <c r="M44" s="369"/>
      <c r="N44" s="124"/>
      <c r="O44" s="124"/>
      <c r="P44" s="370" t="s">
        <v>53</v>
      </c>
      <c r="Q44" s="371"/>
      <c r="R44" s="371"/>
      <c r="S44" s="371"/>
      <c r="T44" s="371"/>
      <c r="U44" s="371"/>
      <c r="V44" s="371"/>
      <c r="W44" s="371"/>
      <c r="X44" s="372"/>
      <c r="Y44" s="131"/>
      <c r="Z44" s="132"/>
    </row>
    <row r="45" spans="1:26" s="86" customFormat="1" ht="15" customHeight="1" x14ac:dyDescent="0.45">
      <c r="A45" s="144" t="s">
        <v>57</v>
      </c>
      <c r="B45" s="133"/>
      <c r="C45" s="133"/>
      <c r="D45" s="134"/>
      <c r="E45" s="348"/>
      <c r="F45" s="349"/>
      <c r="G45" s="349"/>
      <c r="H45" s="352" t="s">
        <v>50</v>
      </c>
      <c r="I45" s="352"/>
      <c r="J45" s="354" t="s">
        <v>25</v>
      </c>
      <c r="K45" s="354"/>
      <c r="L45" s="354" t="s">
        <v>26</v>
      </c>
      <c r="M45" s="356"/>
      <c r="N45" s="135"/>
      <c r="O45" s="136"/>
      <c r="P45" s="358"/>
      <c r="Q45" s="359"/>
      <c r="R45" s="360"/>
      <c r="S45" s="343" t="s">
        <v>52</v>
      </c>
      <c r="T45" s="343"/>
      <c r="U45" s="343" t="s">
        <v>25</v>
      </c>
      <c r="V45" s="343"/>
      <c r="W45" s="343" t="s">
        <v>26</v>
      </c>
      <c r="X45" s="345"/>
      <c r="Y45" s="131"/>
      <c r="Z45" s="132"/>
    </row>
    <row r="46" spans="1:26" s="86" customFormat="1" ht="15" customHeight="1" x14ac:dyDescent="0.45">
      <c r="A46" s="144" t="s">
        <v>58</v>
      </c>
      <c r="B46" s="133"/>
      <c r="C46" s="133"/>
      <c r="D46" s="134"/>
      <c r="E46" s="350"/>
      <c r="F46" s="351"/>
      <c r="G46" s="351"/>
      <c r="H46" s="353"/>
      <c r="I46" s="353"/>
      <c r="J46" s="355"/>
      <c r="K46" s="355"/>
      <c r="L46" s="355"/>
      <c r="M46" s="357"/>
      <c r="N46" s="137"/>
      <c r="O46" s="137"/>
      <c r="P46" s="361"/>
      <c r="Q46" s="362"/>
      <c r="R46" s="363"/>
      <c r="S46" s="344"/>
      <c r="T46" s="344"/>
      <c r="U46" s="344"/>
      <c r="V46" s="344"/>
      <c r="W46" s="344"/>
      <c r="X46" s="346"/>
      <c r="Y46" s="131"/>
      <c r="Z46" s="132"/>
    </row>
    <row r="47" spans="1:26" s="86" customFormat="1" ht="15" customHeight="1" x14ac:dyDescent="0.4">
      <c r="A47" s="128"/>
      <c r="B47" s="130"/>
      <c r="C47" s="130"/>
      <c r="D47" s="130"/>
      <c r="E47" s="330" t="s">
        <v>47</v>
      </c>
      <c r="F47" s="331"/>
      <c r="G47" s="331"/>
      <c r="H47" s="347" t="s">
        <v>24</v>
      </c>
      <c r="I47" s="347"/>
      <c r="J47" s="334"/>
      <c r="K47" s="334"/>
      <c r="L47" s="335"/>
      <c r="M47" s="336"/>
      <c r="N47" s="137"/>
      <c r="O47" s="137"/>
      <c r="P47" s="337" t="s">
        <v>47</v>
      </c>
      <c r="Q47" s="338"/>
      <c r="R47" s="338"/>
      <c r="S47" s="347" t="s">
        <v>24</v>
      </c>
      <c r="T47" s="347"/>
      <c r="U47" s="317"/>
      <c r="V47" s="318"/>
      <c r="W47" s="317"/>
      <c r="X47" s="319"/>
      <c r="Y47" s="131"/>
      <c r="Z47" s="132"/>
    </row>
    <row r="48" spans="1:26" s="86" customFormat="1" ht="15" customHeight="1" x14ac:dyDescent="0.4">
      <c r="A48" s="138"/>
      <c r="B48" s="131"/>
      <c r="C48" s="131"/>
      <c r="D48" s="131"/>
      <c r="E48" s="330" t="s">
        <v>48</v>
      </c>
      <c r="F48" s="331"/>
      <c r="G48" s="331"/>
      <c r="H48" s="332"/>
      <c r="I48" s="332"/>
      <c r="J48" s="334"/>
      <c r="K48" s="334"/>
      <c r="L48" s="335"/>
      <c r="M48" s="336"/>
      <c r="N48" s="137"/>
      <c r="O48" s="137"/>
      <c r="P48" s="337" t="s">
        <v>48</v>
      </c>
      <c r="Q48" s="338"/>
      <c r="R48" s="338"/>
      <c r="S48" s="339"/>
      <c r="T48" s="340"/>
      <c r="U48" s="317"/>
      <c r="V48" s="318"/>
      <c r="W48" s="317"/>
      <c r="X48" s="319"/>
      <c r="Y48" s="131"/>
      <c r="Z48" s="132"/>
    </row>
    <row r="49" spans="1:26" s="86" customFormat="1" ht="15" customHeight="1" thickBot="1" x14ac:dyDescent="0.45">
      <c r="A49" s="138"/>
      <c r="B49" s="131"/>
      <c r="C49" s="131"/>
      <c r="D49" s="131"/>
      <c r="E49" s="320" t="s">
        <v>49</v>
      </c>
      <c r="F49" s="321"/>
      <c r="G49" s="321"/>
      <c r="H49" s="333"/>
      <c r="I49" s="333"/>
      <c r="J49" s="322"/>
      <c r="K49" s="322"/>
      <c r="L49" s="323"/>
      <c r="M49" s="324"/>
      <c r="N49" s="137"/>
      <c r="O49" s="137"/>
      <c r="P49" s="325" t="s">
        <v>49</v>
      </c>
      <c r="Q49" s="326"/>
      <c r="R49" s="326"/>
      <c r="S49" s="341"/>
      <c r="T49" s="342"/>
      <c r="U49" s="327"/>
      <c r="V49" s="328"/>
      <c r="W49" s="327"/>
      <c r="X49" s="329"/>
      <c r="Y49" s="131"/>
      <c r="Z49" s="132"/>
    </row>
    <row r="50" spans="1:26" s="86" customFormat="1" ht="15" customHeight="1" thickBot="1" x14ac:dyDescent="0.45">
      <c r="A50" s="139"/>
      <c r="B50" s="140"/>
      <c r="C50" s="140"/>
      <c r="D50" s="140"/>
      <c r="E50" s="140"/>
      <c r="F50" s="140"/>
      <c r="G50" s="140"/>
      <c r="H50" s="140"/>
      <c r="I50" s="140"/>
      <c r="J50" s="140"/>
      <c r="K50" s="140"/>
      <c r="L50" s="141"/>
      <c r="M50" s="141"/>
      <c r="N50" s="142"/>
      <c r="O50" s="142"/>
      <c r="P50" s="142"/>
      <c r="Q50" s="131"/>
      <c r="R50" s="131"/>
      <c r="S50" s="131"/>
      <c r="T50" s="131"/>
      <c r="U50" s="131"/>
      <c r="V50" s="131"/>
      <c r="W50" s="131"/>
      <c r="X50" s="131"/>
      <c r="Y50" s="131"/>
      <c r="Z50" s="132"/>
    </row>
    <row r="51" spans="1:26" s="86" customFormat="1" ht="15" customHeight="1" x14ac:dyDescent="0.4">
      <c r="A51" s="302" t="s">
        <v>65</v>
      </c>
      <c r="B51" s="304" t="s">
        <v>31</v>
      </c>
      <c r="C51" s="306" t="s">
        <v>41</v>
      </c>
      <c r="D51" s="308" t="s">
        <v>39</v>
      </c>
      <c r="E51" s="297"/>
      <c r="F51" s="309"/>
      <c r="G51" s="310" t="s">
        <v>42</v>
      </c>
      <c r="H51" s="311"/>
      <c r="I51" s="311"/>
      <c r="J51" s="311"/>
      <c r="K51" s="311"/>
      <c r="L51" s="311"/>
      <c r="M51" s="311"/>
      <c r="N51" s="311"/>
      <c r="O51" s="311"/>
      <c r="P51" s="312"/>
      <c r="Q51" s="313" t="s">
        <v>32</v>
      </c>
      <c r="R51" s="291"/>
      <c r="S51" s="314"/>
      <c r="T51" s="290" t="s">
        <v>33</v>
      </c>
      <c r="U51" s="291"/>
      <c r="V51" s="292"/>
      <c r="W51" s="296" t="s">
        <v>34</v>
      </c>
      <c r="X51" s="297"/>
      <c r="Y51" s="297"/>
      <c r="Z51" s="298"/>
    </row>
    <row r="52" spans="1:26" s="86" customFormat="1" ht="75" customHeight="1" x14ac:dyDescent="0.4">
      <c r="A52" s="303"/>
      <c r="B52" s="305"/>
      <c r="C52" s="307"/>
      <c r="D52" s="83" t="s">
        <v>35</v>
      </c>
      <c r="E52" s="84" t="s">
        <v>36</v>
      </c>
      <c r="F52" s="87" t="s">
        <v>37</v>
      </c>
      <c r="G52" s="79" t="s">
        <v>0</v>
      </c>
      <c r="H52" s="72" t="s">
        <v>72</v>
      </c>
      <c r="I52" s="72" t="s">
        <v>1</v>
      </c>
      <c r="J52" s="73" t="s">
        <v>43</v>
      </c>
      <c r="K52" s="73" t="s">
        <v>44</v>
      </c>
      <c r="L52" s="73" t="s">
        <v>2</v>
      </c>
      <c r="M52" s="73" t="s">
        <v>3</v>
      </c>
      <c r="N52" s="73" t="s">
        <v>4</v>
      </c>
      <c r="O52" s="73" t="s">
        <v>45</v>
      </c>
      <c r="P52" s="80" t="s">
        <v>46</v>
      </c>
      <c r="Q52" s="315"/>
      <c r="R52" s="294"/>
      <c r="S52" s="316"/>
      <c r="T52" s="293"/>
      <c r="U52" s="294"/>
      <c r="V52" s="295"/>
      <c r="W52" s="299"/>
      <c r="X52" s="300"/>
      <c r="Y52" s="300"/>
      <c r="Z52" s="301"/>
    </row>
    <row r="53" spans="1:26" s="86" customFormat="1" ht="24" customHeight="1" x14ac:dyDescent="0.4">
      <c r="A53" s="81">
        <f>'Weekly Menus'!B7</f>
        <v>0</v>
      </c>
      <c r="B53" s="109"/>
      <c r="C53" s="82">
        <f>'9-12'!B35</f>
        <v>0</v>
      </c>
      <c r="D53" s="111"/>
      <c r="E53" s="112"/>
      <c r="F53" s="113"/>
      <c r="G53" s="92">
        <f>'9-12'!C35</f>
        <v>0</v>
      </c>
      <c r="H53" s="90">
        <f>'9-12'!D35</f>
        <v>0</v>
      </c>
      <c r="I53" s="90">
        <f>'9-12'!F35</f>
        <v>0</v>
      </c>
      <c r="J53" s="90">
        <f>'9-12'!H35</f>
        <v>0</v>
      </c>
      <c r="K53" s="90">
        <f>'9-12'!I35</f>
        <v>0</v>
      </c>
      <c r="L53" s="90">
        <f>'9-12'!J35</f>
        <v>0</v>
      </c>
      <c r="M53" s="90">
        <f>'9-12'!K35</f>
        <v>0</v>
      </c>
      <c r="N53" s="90">
        <f>'9-12'!L35</f>
        <v>0</v>
      </c>
      <c r="O53" s="90">
        <f>'9-12'!M35</f>
        <v>0</v>
      </c>
      <c r="P53" s="93">
        <f>SUM(J53:O53)</f>
        <v>0</v>
      </c>
      <c r="Q53" s="277"/>
      <c r="R53" s="277"/>
      <c r="S53" s="278"/>
      <c r="T53" s="279"/>
      <c r="U53" s="277"/>
      <c r="V53" s="278"/>
      <c r="W53" s="287"/>
      <c r="X53" s="288"/>
      <c r="Y53" s="288"/>
      <c r="Z53" s="289"/>
    </row>
    <row r="54" spans="1:26" s="86" customFormat="1" ht="24" customHeight="1" x14ac:dyDescent="0.4">
      <c r="A54" s="81">
        <f>'Weekly Menus'!B8</f>
        <v>0</v>
      </c>
      <c r="B54" s="109"/>
      <c r="C54" s="82">
        <f>'9-12'!B36</f>
        <v>0</v>
      </c>
      <c r="D54" s="111"/>
      <c r="E54" s="112"/>
      <c r="F54" s="113"/>
      <c r="G54" s="92">
        <f>'9-12'!C36</f>
        <v>0</v>
      </c>
      <c r="H54" s="90">
        <f>'9-12'!D36</f>
        <v>0</v>
      </c>
      <c r="I54" s="90">
        <f>'9-12'!F36</f>
        <v>0</v>
      </c>
      <c r="J54" s="90">
        <f>'9-12'!H36</f>
        <v>0</v>
      </c>
      <c r="K54" s="90">
        <f>'9-12'!I36</f>
        <v>0</v>
      </c>
      <c r="L54" s="90">
        <f>'9-12'!J36</f>
        <v>0</v>
      </c>
      <c r="M54" s="90">
        <f>'9-12'!K36</f>
        <v>0</v>
      </c>
      <c r="N54" s="90">
        <f>'9-12'!L36</f>
        <v>0</v>
      </c>
      <c r="O54" s="90">
        <f>'9-12'!M36</f>
        <v>0</v>
      </c>
      <c r="P54" s="93">
        <f t="shared" ref="P54:P72" si="3">SUM(J54:O54)</f>
        <v>0</v>
      </c>
      <c r="Q54" s="277"/>
      <c r="R54" s="277"/>
      <c r="S54" s="278"/>
      <c r="T54" s="279"/>
      <c r="U54" s="277"/>
      <c r="V54" s="278"/>
      <c r="W54" s="287"/>
      <c r="X54" s="288"/>
      <c r="Y54" s="288"/>
      <c r="Z54" s="289"/>
    </row>
    <row r="55" spans="1:26" s="86" customFormat="1" ht="24" customHeight="1" x14ac:dyDescent="0.4">
      <c r="A55" s="81">
        <f>'Weekly Menus'!B9</f>
        <v>0</v>
      </c>
      <c r="B55" s="109"/>
      <c r="C55" s="82">
        <f>'9-12'!B37</f>
        <v>0</v>
      </c>
      <c r="D55" s="111"/>
      <c r="E55" s="112"/>
      <c r="F55" s="113"/>
      <c r="G55" s="92">
        <f>'9-12'!C37</f>
        <v>0</v>
      </c>
      <c r="H55" s="90">
        <f>'9-12'!D37</f>
        <v>0</v>
      </c>
      <c r="I55" s="90">
        <f>'9-12'!F37</f>
        <v>0</v>
      </c>
      <c r="J55" s="90">
        <f>'9-12'!H37</f>
        <v>0</v>
      </c>
      <c r="K55" s="90">
        <f>'9-12'!I37</f>
        <v>0</v>
      </c>
      <c r="L55" s="90">
        <f>'9-12'!J37</f>
        <v>0</v>
      </c>
      <c r="M55" s="90">
        <f>'9-12'!K37</f>
        <v>0</v>
      </c>
      <c r="N55" s="90">
        <f>'9-12'!L37</f>
        <v>0</v>
      </c>
      <c r="O55" s="90">
        <f>'9-12'!M37</f>
        <v>0</v>
      </c>
      <c r="P55" s="93">
        <f t="shared" si="3"/>
        <v>0</v>
      </c>
      <c r="Q55" s="277"/>
      <c r="R55" s="277"/>
      <c r="S55" s="278"/>
      <c r="T55" s="279"/>
      <c r="U55" s="277"/>
      <c r="V55" s="278"/>
      <c r="W55" s="287"/>
      <c r="X55" s="288"/>
      <c r="Y55" s="288"/>
      <c r="Z55" s="289"/>
    </row>
    <row r="56" spans="1:26" s="86" customFormat="1" ht="24" customHeight="1" x14ac:dyDescent="0.4">
      <c r="A56" s="81">
        <f>'Weekly Menus'!B10</f>
        <v>0</v>
      </c>
      <c r="B56" s="109"/>
      <c r="C56" s="82">
        <f>'9-12'!B38</f>
        <v>0</v>
      </c>
      <c r="D56" s="111"/>
      <c r="E56" s="112"/>
      <c r="F56" s="113"/>
      <c r="G56" s="92">
        <f>'9-12'!C38</f>
        <v>0</v>
      </c>
      <c r="H56" s="90">
        <f>'9-12'!D38</f>
        <v>0</v>
      </c>
      <c r="I56" s="90">
        <f>'9-12'!F38</f>
        <v>0</v>
      </c>
      <c r="J56" s="90">
        <f>'9-12'!H38</f>
        <v>0</v>
      </c>
      <c r="K56" s="90">
        <f>'9-12'!I38</f>
        <v>0</v>
      </c>
      <c r="L56" s="90">
        <f>'9-12'!J38</f>
        <v>0</v>
      </c>
      <c r="M56" s="90">
        <f>'9-12'!K38</f>
        <v>0</v>
      </c>
      <c r="N56" s="90">
        <f>'9-12'!L38</f>
        <v>0</v>
      </c>
      <c r="O56" s="90">
        <f>'9-12'!M38</f>
        <v>0</v>
      </c>
      <c r="P56" s="93">
        <f t="shared" si="3"/>
        <v>0</v>
      </c>
      <c r="Q56" s="277"/>
      <c r="R56" s="277"/>
      <c r="S56" s="278"/>
      <c r="T56" s="279"/>
      <c r="U56" s="277"/>
      <c r="V56" s="278"/>
      <c r="W56" s="287"/>
      <c r="X56" s="288"/>
      <c r="Y56" s="288"/>
      <c r="Z56" s="289"/>
    </row>
    <row r="57" spans="1:26" s="86" customFormat="1" ht="24" customHeight="1" x14ac:dyDescent="0.4">
      <c r="A57" s="81">
        <f>'Weekly Menus'!B11</f>
        <v>0</v>
      </c>
      <c r="B57" s="109"/>
      <c r="C57" s="82">
        <f>'9-12'!B39</f>
        <v>0</v>
      </c>
      <c r="D57" s="111"/>
      <c r="E57" s="112"/>
      <c r="F57" s="113"/>
      <c r="G57" s="92">
        <f>'9-12'!C39</f>
        <v>0</v>
      </c>
      <c r="H57" s="90">
        <f>'9-12'!D39</f>
        <v>0</v>
      </c>
      <c r="I57" s="90">
        <f>'9-12'!F39</f>
        <v>0</v>
      </c>
      <c r="J57" s="90">
        <f>'9-12'!H39</f>
        <v>0</v>
      </c>
      <c r="K57" s="90">
        <f>'9-12'!I39</f>
        <v>0</v>
      </c>
      <c r="L57" s="90">
        <f>'9-12'!J39</f>
        <v>0</v>
      </c>
      <c r="M57" s="90">
        <f>'9-12'!K39</f>
        <v>0</v>
      </c>
      <c r="N57" s="90">
        <f>'9-12'!L39</f>
        <v>0</v>
      </c>
      <c r="O57" s="90">
        <f>'9-12'!M39</f>
        <v>0</v>
      </c>
      <c r="P57" s="93">
        <f t="shared" si="3"/>
        <v>0</v>
      </c>
      <c r="Q57" s="277"/>
      <c r="R57" s="277"/>
      <c r="S57" s="278"/>
      <c r="T57" s="279"/>
      <c r="U57" s="277"/>
      <c r="V57" s="278"/>
      <c r="W57" s="287"/>
      <c r="X57" s="288"/>
      <c r="Y57" s="288"/>
      <c r="Z57" s="289"/>
    </row>
    <row r="58" spans="1:26" s="86" customFormat="1" ht="24" customHeight="1" x14ac:dyDescent="0.4">
      <c r="A58" s="81">
        <f>'Weekly Menus'!B12</f>
        <v>0</v>
      </c>
      <c r="B58" s="109"/>
      <c r="C58" s="82">
        <f>'9-12'!B40</f>
        <v>0</v>
      </c>
      <c r="D58" s="111"/>
      <c r="E58" s="112"/>
      <c r="F58" s="113"/>
      <c r="G58" s="92">
        <f>'9-12'!C40</f>
        <v>0</v>
      </c>
      <c r="H58" s="90">
        <f>'9-12'!D40</f>
        <v>0</v>
      </c>
      <c r="I58" s="90">
        <f>'9-12'!F40</f>
        <v>0</v>
      </c>
      <c r="J58" s="90">
        <f>'9-12'!H40</f>
        <v>0</v>
      </c>
      <c r="K58" s="90">
        <f>'9-12'!I40</f>
        <v>0</v>
      </c>
      <c r="L58" s="90">
        <f>'9-12'!J40</f>
        <v>0</v>
      </c>
      <c r="M58" s="90">
        <f>'9-12'!K40</f>
        <v>0</v>
      </c>
      <c r="N58" s="90">
        <f>'9-12'!L40</f>
        <v>0</v>
      </c>
      <c r="O58" s="90">
        <f>'9-12'!M40</f>
        <v>0</v>
      </c>
      <c r="P58" s="93">
        <f t="shared" si="3"/>
        <v>0</v>
      </c>
      <c r="Q58" s="277"/>
      <c r="R58" s="277"/>
      <c r="S58" s="278"/>
      <c r="T58" s="279"/>
      <c r="U58" s="277"/>
      <c r="V58" s="278"/>
      <c r="W58" s="287"/>
      <c r="X58" s="288"/>
      <c r="Y58" s="288"/>
      <c r="Z58" s="289"/>
    </row>
    <row r="59" spans="1:26" s="86" customFormat="1" ht="24" customHeight="1" x14ac:dyDescent="0.4">
      <c r="A59" s="81">
        <f>'Weekly Menus'!B13</f>
        <v>0</v>
      </c>
      <c r="B59" s="109"/>
      <c r="C59" s="82">
        <f>'9-12'!B41</f>
        <v>0</v>
      </c>
      <c r="D59" s="111"/>
      <c r="E59" s="112"/>
      <c r="F59" s="113"/>
      <c r="G59" s="92">
        <f>'9-12'!C41</f>
        <v>0</v>
      </c>
      <c r="H59" s="90">
        <f>'9-12'!D41</f>
        <v>0</v>
      </c>
      <c r="I59" s="90">
        <f>'9-12'!F41</f>
        <v>0</v>
      </c>
      <c r="J59" s="90">
        <f>'9-12'!H41</f>
        <v>0</v>
      </c>
      <c r="K59" s="90">
        <f>'9-12'!I41</f>
        <v>0</v>
      </c>
      <c r="L59" s="90">
        <f>'9-12'!J41</f>
        <v>0</v>
      </c>
      <c r="M59" s="90">
        <f>'9-12'!K41</f>
        <v>0</v>
      </c>
      <c r="N59" s="90">
        <f>'9-12'!L41</f>
        <v>0</v>
      </c>
      <c r="O59" s="90">
        <f>'9-12'!M41</f>
        <v>0</v>
      </c>
      <c r="P59" s="93">
        <f t="shared" si="3"/>
        <v>0</v>
      </c>
      <c r="Q59" s="277"/>
      <c r="R59" s="277"/>
      <c r="S59" s="278"/>
      <c r="T59" s="279"/>
      <c r="U59" s="277"/>
      <c r="V59" s="278"/>
      <c r="W59" s="287"/>
      <c r="X59" s="288"/>
      <c r="Y59" s="288"/>
      <c r="Z59" s="289"/>
    </row>
    <row r="60" spans="1:26" s="86" customFormat="1" ht="24" customHeight="1" x14ac:dyDescent="0.4">
      <c r="A60" s="81">
        <f>'Weekly Menus'!B14</f>
        <v>0</v>
      </c>
      <c r="B60" s="109"/>
      <c r="C60" s="82">
        <f>'9-12'!B42</f>
        <v>0</v>
      </c>
      <c r="D60" s="111"/>
      <c r="E60" s="112"/>
      <c r="F60" s="113"/>
      <c r="G60" s="92">
        <f>'9-12'!C42</f>
        <v>0</v>
      </c>
      <c r="H60" s="90">
        <f>'9-12'!D42</f>
        <v>0</v>
      </c>
      <c r="I60" s="90">
        <f>'9-12'!F42</f>
        <v>0</v>
      </c>
      <c r="J60" s="90">
        <f>'9-12'!H42</f>
        <v>0</v>
      </c>
      <c r="K60" s="90">
        <f>'9-12'!I42</f>
        <v>0</v>
      </c>
      <c r="L60" s="90">
        <f>'9-12'!J42</f>
        <v>0</v>
      </c>
      <c r="M60" s="90">
        <f>'9-12'!K42</f>
        <v>0</v>
      </c>
      <c r="N60" s="90">
        <f>'9-12'!L42</f>
        <v>0</v>
      </c>
      <c r="O60" s="90">
        <f>'9-12'!M42</f>
        <v>0</v>
      </c>
      <c r="P60" s="93">
        <f t="shared" si="3"/>
        <v>0</v>
      </c>
      <c r="Q60" s="277"/>
      <c r="R60" s="277"/>
      <c r="S60" s="278"/>
      <c r="T60" s="279"/>
      <c r="U60" s="277"/>
      <c r="V60" s="278"/>
      <c r="W60" s="287"/>
      <c r="X60" s="288"/>
      <c r="Y60" s="288"/>
      <c r="Z60" s="289"/>
    </row>
    <row r="61" spans="1:26" s="86" customFormat="1" ht="24" customHeight="1" x14ac:dyDescent="0.4">
      <c r="A61" s="81">
        <f>'Weekly Menus'!B15</f>
        <v>0</v>
      </c>
      <c r="B61" s="109"/>
      <c r="C61" s="82">
        <f>'9-12'!B43</f>
        <v>0</v>
      </c>
      <c r="D61" s="111"/>
      <c r="E61" s="112"/>
      <c r="F61" s="113"/>
      <c r="G61" s="92">
        <f>'9-12'!C43</f>
        <v>0</v>
      </c>
      <c r="H61" s="90">
        <f>'9-12'!D43</f>
        <v>0</v>
      </c>
      <c r="I61" s="90">
        <f>'9-12'!F43</f>
        <v>0</v>
      </c>
      <c r="J61" s="90">
        <f>'9-12'!H43</f>
        <v>0</v>
      </c>
      <c r="K61" s="90">
        <f>'9-12'!I43</f>
        <v>0</v>
      </c>
      <c r="L61" s="90">
        <f>'9-12'!J43</f>
        <v>0</v>
      </c>
      <c r="M61" s="90">
        <f>'9-12'!K43</f>
        <v>0</v>
      </c>
      <c r="N61" s="90">
        <f>'9-12'!L43</f>
        <v>0</v>
      </c>
      <c r="O61" s="90">
        <f>'9-12'!M43</f>
        <v>0</v>
      </c>
      <c r="P61" s="93">
        <f t="shared" si="3"/>
        <v>0</v>
      </c>
      <c r="Q61" s="277"/>
      <c r="R61" s="277"/>
      <c r="S61" s="278"/>
      <c r="T61" s="279"/>
      <c r="U61" s="277"/>
      <c r="V61" s="278"/>
      <c r="W61" s="287"/>
      <c r="X61" s="288"/>
      <c r="Y61" s="288"/>
      <c r="Z61" s="289"/>
    </row>
    <row r="62" spans="1:26" s="86" customFormat="1" ht="24" customHeight="1" x14ac:dyDescent="0.4">
      <c r="A62" s="81">
        <f>'Weekly Menus'!B16</f>
        <v>0</v>
      </c>
      <c r="B62" s="109"/>
      <c r="C62" s="82">
        <f>'9-12'!B44</f>
        <v>0</v>
      </c>
      <c r="D62" s="111"/>
      <c r="E62" s="112"/>
      <c r="F62" s="113"/>
      <c r="G62" s="92">
        <f>'9-12'!C44</f>
        <v>0</v>
      </c>
      <c r="H62" s="90">
        <f>'9-12'!D44</f>
        <v>0</v>
      </c>
      <c r="I62" s="90">
        <f>'9-12'!F44</f>
        <v>0</v>
      </c>
      <c r="J62" s="90">
        <f>'9-12'!H44</f>
        <v>0</v>
      </c>
      <c r="K62" s="90">
        <f>'9-12'!I44</f>
        <v>0</v>
      </c>
      <c r="L62" s="90">
        <f>'9-12'!J44</f>
        <v>0</v>
      </c>
      <c r="M62" s="90">
        <f>'9-12'!K44</f>
        <v>0</v>
      </c>
      <c r="N62" s="90">
        <f>'9-12'!L44</f>
        <v>0</v>
      </c>
      <c r="O62" s="90">
        <f>'9-12'!M44</f>
        <v>0</v>
      </c>
      <c r="P62" s="93">
        <f t="shared" si="3"/>
        <v>0</v>
      </c>
      <c r="Q62" s="277"/>
      <c r="R62" s="277"/>
      <c r="S62" s="278"/>
      <c r="T62" s="279"/>
      <c r="U62" s="277"/>
      <c r="V62" s="278"/>
      <c r="W62" s="287"/>
      <c r="X62" s="288"/>
      <c r="Y62" s="288"/>
      <c r="Z62" s="289"/>
    </row>
    <row r="63" spans="1:26" s="86" customFormat="1" ht="24" customHeight="1" x14ac:dyDescent="0.4">
      <c r="A63" s="81">
        <f>'Weekly Menus'!B17</f>
        <v>0</v>
      </c>
      <c r="B63" s="109"/>
      <c r="C63" s="82">
        <f>'9-12'!B45</f>
        <v>0</v>
      </c>
      <c r="D63" s="111"/>
      <c r="E63" s="112"/>
      <c r="F63" s="113"/>
      <c r="G63" s="92">
        <f>'9-12'!C45</f>
        <v>0</v>
      </c>
      <c r="H63" s="90">
        <f>'9-12'!D45</f>
        <v>0</v>
      </c>
      <c r="I63" s="90">
        <f>'9-12'!F45</f>
        <v>0</v>
      </c>
      <c r="J63" s="90">
        <f>'9-12'!H45</f>
        <v>0</v>
      </c>
      <c r="K63" s="90">
        <f>'9-12'!I45</f>
        <v>0</v>
      </c>
      <c r="L63" s="90">
        <f>'9-12'!J45</f>
        <v>0</v>
      </c>
      <c r="M63" s="90">
        <f>'9-12'!K45</f>
        <v>0</v>
      </c>
      <c r="N63" s="90">
        <f>'9-12'!L45</f>
        <v>0</v>
      </c>
      <c r="O63" s="90">
        <f>'9-12'!M45</f>
        <v>0</v>
      </c>
      <c r="P63" s="93">
        <f t="shared" si="3"/>
        <v>0</v>
      </c>
      <c r="Q63" s="277"/>
      <c r="R63" s="277"/>
      <c r="S63" s="278"/>
      <c r="T63" s="279"/>
      <c r="U63" s="277"/>
      <c r="V63" s="278"/>
      <c r="W63" s="280"/>
      <c r="X63" s="280"/>
      <c r="Y63" s="280"/>
      <c r="Z63" s="281"/>
    </row>
    <row r="64" spans="1:26" s="86" customFormat="1" ht="24" customHeight="1" x14ac:dyDescent="0.4">
      <c r="A64" s="81">
        <f>'Weekly Menus'!B18</f>
        <v>0</v>
      </c>
      <c r="B64" s="109"/>
      <c r="C64" s="82">
        <f>'9-12'!B46</f>
        <v>0</v>
      </c>
      <c r="D64" s="111"/>
      <c r="E64" s="112"/>
      <c r="F64" s="113"/>
      <c r="G64" s="92">
        <f>'9-12'!C46</f>
        <v>0</v>
      </c>
      <c r="H64" s="90">
        <f>'9-12'!D46</f>
        <v>0</v>
      </c>
      <c r="I64" s="90">
        <f>'9-12'!F46</f>
        <v>0</v>
      </c>
      <c r="J64" s="90">
        <f>'9-12'!H46</f>
        <v>0</v>
      </c>
      <c r="K64" s="90">
        <f>'9-12'!I46</f>
        <v>0</v>
      </c>
      <c r="L64" s="90">
        <f>'9-12'!J46</f>
        <v>0</v>
      </c>
      <c r="M64" s="90">
        <f>'9-12'!K46</f>
        <v>0</v>
      </c>
      <c r="N64" s="90">
        <f>'9-12'!L46</f>
        <v>0</v>
      </c>
      <c r="O64" s="90">
        <f>'9-12'!M46</f>
        <v>0</v>
      </c>
      <c r="P64" s="93">
        <f t="shared" si="3"/>
        <v>0</v>
      </c>
      <c r="Q64" s="277"/>
      <c r="R64" s="277"/>
      <c r="S64" s="278"/>
      <c r="T64" s="279"/>
      <c r="U64" s="277"/>
      <c r="V64" s="278"/>
      <c r="W64" s="280"/>
      <c r="X64" s="280"/>
      <c r="Y64" s="280"/>
      <c r="Z64" s="281"/>
    </row>
    <row r="65" spans="1:26" s="86" customFormat="1" ht="24" customHeight="1" x14ac:dyDescent="0.4">
      <c r="A65" s="81">
        <f>'Weekly Menus'!B19</f>
        <v>0</v>
      </c>
      <c r="B65" s="109"/>
      <c r="C65" s="82">
        <f>'9-12'!B47</f>
        <v>0</v>
      </c>
      <c r="D65" s="111"/>
      <c r="E65" s="112"/>
      <c r="F65" s="113"/>
      <c r="G65" s="92">
        <f>'9-12'!C47</f>
        <v>0</v>
      </c>
      <c r="H65" s="90">
        <f>'9-12'!D47</f>
        <v>0</v>
      </c>
      <c r="I65" s="90">
        <f>'9-12'!F47</f>
        <v>0</v>
      </c>
      <c r="J65" s="90">
        <f>'9-12'!H47</f>
        <v>0</v>
      </c>
      <c r="K65" s="90">
        <f>'9-12'!I47</f>
        <v>0</v>
      </c>
      <c r="L65" s="90">
        <f>'9-12'!J47</f>
        <v>0</v>
      </c>
      <c r="M65" s="90">
        <f>'9-12'!K47</f>
        <v>0</v>
      </c>
      <c r="N65" s="90">
        <f>'9-12'!L47</f>
        <v>0</v>
      </c>
      <c r="O65" s="90">
        <f>'9-12'!M47</f>
        <v>0</v>
      </c>
      <c r="P65" s="93">
        <f t="shared" si="3"/>
        <v>0</v>
      </c>
      <c r="Q65" s="277"/>
      <c r="R65" s="277"/>
      <c r="S65" s="278"/>
      <c r="T65" s="279"/>
      <c r="U65" s="277"/>
      <c r="V65" s="278"/>
      <c r="W65" s="280"/>
      <c r="X65" s="280"/>
      <c r="Y65" s="280"/>
      <c r="Z65" s="281"/>
    </row>
    <row r="66" spans="1:26" s="86" customFormat="1" ht="24" customHeight="1" x14ac:dyDescent="0.4">
      <c r="A66" s="81">
        <f>'Weekly Menus'!B20</f>
        <v>0</v>
      </c>
      <c r="B66" s="109"/>
      <c r="C66" s="82">
        <f>'9-12'!B48</f>
        <v>0</v>
      </c>
      <c r="D66" s="111"/>
      <c r="E66" s="112"/>
      <c r="F66" s="113"/>
      <c r="G66" s="92">
        <f>'9-12'!C48</f>
        <v>0</v>
      </c>
      <c r="H66" s="90">
        <f>'9-12'!D48</f>
        <v>0</v>
      </c>
      <c r="I66" s="90">
        <f>'9-12'!F48</f>
        <v>0</v>
      </c>
      <c r="J66" s="90">
        <f>'9-12'!H48</f>
        <v>0</v>
      </c>
      <c r="K66" s="90">
        <f>'9-12'!I48</f>
        <v>0</v>
      </c>
      <c r="L66" s="90">
        <f>'9-12'!J48</f>
        <v>0</v>
      </c>
      <c r="M66" s="90">
        <f>'9-12'!K48</f>
        <v>0</v>
      </c>
      <c r="N66" s="90">
        <f>'9-12'!L48</f>
        <v>0</v>
      </c>
      <c r="O66" s="90">
        <f>'9-12'!M48</f>
        <v>0</v>
      </c>
      <c r="P66" s="93">
        <f t="shared" si="3"/>
        <v>0</v>
      </c>
      <c r="Q66" s="277"/>
      <c r="R66" s="277"/>
      <c r="S66" s="278"/>
      <c r="T66" s="279"/>
      <c r="U66" s="277"/>
      <c r="V66" s="278"/>
      <c r="W66" s="280"/>
      <c r="X66" s="280"/>
      <c r="Y66" s="280"/>
      <c r="Z66" s="281"/>
    </row>
    <row r="67" spans="1:26" s="86" customFormat="1" ht="24" customHeight="1" x14ac:dyDescent="0.4">
      <c r="A67" s="81">
        <f>'Weekly Menus'!B21</f>
        <v>0</v>
      </c>
      <c r="B67" s="109"/>
      <c r="C67" s="82">
        <f>'9-12'!B49</f>
        <v>0</v>
      </c>
      <c r="D67" s="111"/>
      <c r="E67" s="112"/>
      <c r="F67" s="113"/>
      <c r="G67" s="92">
        <f>'9-12'!C49</f>
        <v>0</v>
      </c>
      <c r="H67" s="90">
        <f>'9-12'!D49</f>
        <v>0</v>
      </c>
      <c r="I67" s="90">
        <f>'9-12'!F49</f>
        <v>0</v>
      </c>
      <c r="J67" s="90">
        <f>'9-12'!H49</f>
        <v>0</v>
      </c>
      <c r="K67" s="90">
        <f>'9-12'!I49</f>
        <v>0</v>
      </c>
      <c r="L67" s="90">
        <f>'9-12'!J49</f>
        <v>0</v>
      </c>
      <c r="M67" s="90">
        <f>'9-12'!K49</f>
        <v>0</v>
      </c>
      <c r="N67" s="90">
        <f>'9-12'!L49</f>
        <v>0</v>
      </c>
      <c r="O67" s="90">
        <f>'9-12'!M49</f>
        <v>0</v>
      </c>
      <c r="P67" s="93">
        <f t="shared" si="3"/>
        <v>0</v>
      </c>
      <c r="Q67" s="277"/>
      <c r="R67" s="277"/>
      <c r="S67" s="278"/>
      <c r="T67" s="279"/>
      <c r="U67" s="277"/>
      <c r="V67" s="278"/>
      <c r="W67" s="280"/>
      <c r="X67" s="280"/>
      <c r="Y67" s="280"/>
      <c r="Z67" s="281"/>
    </row>
    <row r="68" spans="1:26" s="86" customFormat="1" ht="24" customHeight="1" x14ac:dyDescent="0.4">
      <c r="A68" s="81">
        <f>'Weekly Menus'!B22</f>
        <v>0</v>
      </c>
      <c r="B68" s="109"/>
      <c r="C68" s="82">
        <f>'9-12'!B50</f>
        <v>0</v>
      </c>
      <c r="D68" s="111"/>
      <c r="E68" s="112"/>
      <c r="F68" s="113"/>
      <c r="G68" s="92">
        <f>'9-12'!C50</f>
        <v>0</v>
      </c>
      <c r="H68" s="90">
        <f>'9-12'!D50</f>
        <v>0</v>
      </c>
      <c r="I68" s="90">
        <f>'9-12'!F50</f>
        <v>0</v>
      </c>
      <c r="J68" s="90">
        <f>'9-12'!H50</f>
        <v>0</v>
      </c>
      <c r="K68" s="90">
        <f>'9-12'!I50</f>
        <v>0</v>
      </c>
      <c r="L68" s="90">
        <f>'9-12'!J50</f>
        <v>0</v>
      </c>
      <c r="M68" s="90">
        <f>'9-12'!K50</f>
        <v>0</v>
      </c>
      <c r="N68" s="90">
        <f>'9-12'!L50</f>
        <v>0</v>
      </c>
      <c r="O68" s="90">
        <f>'9-12'!M50</f>
        <v>0</v>
      </c>
      <c r="P68" s="93">
        <f t="shared" si="3"/>
        <v>0</v>
      </c>
      <c r="Q68" s="277"/>
      <c r="R68" s="277"/>
      <c r="S68" s="278"/>
      <c r="T68" s="279"/>
      <c r="U68" s="277"/>
      <c r="V68" s="278"/>
      <c r="W68" s="280"/>
      <c r="X68" s="280"/>
      <c r="Y68" s="280"/>
      <c r="Z68" s="281"/>
    </row>
    <row r="69" spans="1:26" s="86" customFormat="1" ht="24" customHeight="1" x14ac:dyDescent="0.4">
      <c r="A69" s="81">
        <f>'Weekly Menus'!B23</f>
        <v>0</v>
      </c>
      <c r="B69" s="109"/>
      <c r="C69" s="82">
        <f>'9-12'!B51</f>
        <v>0</v>
      </c>
      <c r="D69" s="111"/>
      <c r="E69" s="112"/>
      <c r="F69" s="113"/>
      <c r="G69" s="92">
        <f>'9-12'!C51</f>
        <v>0</v>
      </c>
      <c r="H69" s="90">
        <f>'9-12'!D51</f>
        <v>0</v>
      </c>
      <c r="I69" s="90">
        <f>'9-12'!F51</f>
        <v>0</v>
      </c>
      <c r="J69" s="90">
        <f>'9-12'!H51</f>
        <v>0</v>
      </c>
      <c r="K69" s="90">
        <f>'9-12'!I51</f>
        <v>0</v>
      </c>
      <c r="L69" s="90">
        <f>'9-12'!J51</f>
        <v>0</v>
      </c>
      <c r="M69" s="90">
        <f>'9-12'!K51</f>
        <v>0</v>
      </c>
      <c r="N69" s="90">
        <f>'9-12'!L51</f>
        <v>0</v>
      </c>
      <c r="O69" s="90">
        <f>'9-12'!M51</f>
        <v>0</v>
      </c>
      <c r="P69" s="93">
        <f t="shared" si="3"/>
        <v>0</v>
      </c>
      <c r="Q69" s="277"/>
      <c r="R69" s="277"/>
      <c r="S69" s="278"/>
      <c r="T69" s="279"/>
      <c r="U69" s="277"/>
      <c r="V69" s="278"/>
      <c r="W69" s="280"/>
      <c r="X69" s="280"/>
      <c r="Y69" s="280"/>
      <c r="Z69" s="281"/>
    </row>
    <row r="70" spans="1:26" s="86" customFormat="1" ht="24" customHeight="1" x14ac:dyDescent="0.4">
      <c r="A70" s="81">
        <f>'Weekly Menus'!B24</f>
        <v>0</v>
      </c>
      <c r="B70" s="109"/>
      <c r="C70" s="82">
        <f>'9-12'!B52</f>
        <v>0</v>
      </c>
      <c r="D70" s="111"/>
      <c r="E70" s="112"/>
      <c r="F70" s="113"/>
      <c r="G70" s="92">
        <f>'9-12'!C52</f>
        <v>0</v>
      </c>
      <c r="H70" s="90">
        <f>'9-12'!D52</f>
        <v>0</v>
      </c>
      <c r="I70" s="90">
        <f>'9-12'!F52</f>
        <v>0</v>
      </c>
      <c r="J70" s="90">
        <f>'9-12'!H52</f>
        <v>0</v>
      </c>
      <c r="K70" s="90">
        <f>'9-12'!I52</f>
        <v>0</v>
      </c>
      <c r="L70" s="90">
        <f>'9-12'!J52</f>
        <v>0</v>
      </c>
      <c r="M70" s="90">
        <f>'9-12'!K52</f>
        <v>0</v>
      </c>
      <c r="N70" s="90">
        <f>'9-12'!L52</f>
        <v>0</v>
      </c>
      <c r="O70" s="90">
        <f>'9-12'!M52</f>
        <v>0</v>
      </c>
      <c r="P70" s="93">
        <f t="shared" si="3"/>
        <v>0</v>
      </c>
      <c r="Q70" s="277"/>
      <c r="R70" s="277"/>
      <c r="S70" s="278"/>
      <c r="T70" s="279"/>
      <c r="U70" s="277"/>
      <c r="V70" s="278"/>
      <c r="W70" s="280"/>
      <c r="X70" s="280"/>
      <c r="Y70" s="280"/>
      <c r="Z70" s="281"/>
    </row>
    <row r="71" spans="1:26" s="86" customFormat="1" ht="24" customHeight="1" x14ac:dyDescent="0.4">
      <c r="A71" s="81">
        <f>'Weekly Menus'!B25</f>
        <v>0</v>
      </c>
      <c r="B71" s="109"/>
      <c r="C71" s="82">
        <f>'9-12'!B53</f>
        <v>0</v>
      </c>
      <c r="D71" s="111"/>
      <c r="E71" s="112"/>
      <c r="F71" s="113"/>
      <c r="G71" s="92">
        <f>'9-12'!C53</f>
        <v>0</v>
      </c>
      <c r="H71" s="90">
        <f>'9-12'!D53</f>
        <v>0</v>
      </c>
      <c r="I71" s="90">
        <f>'9-12'!F53</f>
        <v>0</v>
      </c>
      <c r="J71" s="90">
        <f>'9-12'!H53</f>
        <v>0</v>
      </c>
      <c r="K71" s="90">
        <f>'9-12'!I53</f>
        <v>0</v>
      </c>
      <c r="L71" s="90">
        <f>'9-12'!J53</f>
        <v>0</v>
      </c>
      <c r="M71" s="90">
        <f>'9-12'!K53</f>
        <v>0</v>
      </c>
      <c r="N71" s="90">
        <f>'9-12'!L53</f>
        <v>0</v>
      </c>
      <c r="O71" s="90">
        <f>'9-12'!M53</f>
        <v>0</v>
      </c>
      <c r="P71" s="93">
        <f t="shared" si="3"/>
        <v>0</v>
      </c>
      <c r="Q71" s="277"/>
      <c r="R71" s="277"/>
      <c r="S71" s="278"/>
      <c r="T71" s="279"/>
      <c r="U71" s="277"/>
      <c r="V71" s="278"/>
      <c r="W71" s="280"/>
      <c r="X71" s="280"/>
      <c r="Y71" s="280"/>
      <c r="Z71" s="281"/>
    </row>
    <row r="72" spans="1:26" s="86" customFormat="1" ht="24" customHeight="1" thickBot="1" x14ac:dyDescent="0.45">
      <c r="A72" s="97">
        <f>'Weekly Menus'!B26</f>
        <v>0</v>
      </c>
      <c r="B72" s="110"/>
      <c r="C72" s="82">
        <f>'9-12'!B54</f>
        <v>0</v>
      </c>
      <c r="D72" s="114"/>
      <c r="E72" s="115"/>
      <c r="F72" s="116"/>
      <c r="G72" s="92">
        <f>'9-12'!C54</f>
        <v>0</v>
      </c>
      <c r="H72" s="90">
        <f>'9-12'!D54</f>
        <v>0</v>
      </c>
      <c r="I72" s="90">
        <f>'9-12'!F54</f>
        <v>0</v>
      </c>
      <c r="J72" s="90">
        <f>'9-12'!H54</f>
        <v>0</v>
      </c>
      <c r="K72" s="90">
        <f>'9-12'!I54</f>
        <v>0</v>
      </c>
      <c r="L72" s="90">
        <f>'9-12'!J54</f>
        <v>0</v>
      </c>
      <c r="M72" s="90">
        <f>'9-12'!K54</f>
        <v>0</v>
      </c>
      <c r="N72" s="90">
        <f>'9-12'!L54</f>
        <v>0</v>
      </c>
      <c r="O72" s="90">
        <f>'9-12'!M54</f>
        <v>0</v>
      </c>
      <c r="P72" s="93">
        <f t="shared" si="3"/>
        <v>0</v>
      </c>
      <c r="Q72" s="282"/>
      <c r="R72" s="282"/>
      <c r="S72" s="283"/>
      <c r="T72" s="284"/>
      <c r="U72" s="282"/>
      <c r="V72" s="283"/>
      <c r="W72" s="285"/>
      <c r="X72" s="285"/>
      <c r="Y72" s="285"/>
      <c r="Z72" s="286"/>
    </row>
    <row r="73" spans="1:26" s="86" customFormat="1" ht="24" customHeight="1" x14ac:dyDescent="0.4">
      <c r="A73" s="262" t="s">
        <v>55</v>
      </c>
      <c r="B73" s="263"/>
      <c r="C73" s="263"/>
      <c r="D73" s="263"/>
      <c r="E73" s="263"/>
      <c r="F73" s="263"/>
      <c r="G73" s="101"/>
      <c r="H73" s="101"/>
      <c r="I73" s="101"/>
      <c r="J73" s="101"/>
      <c r="K73" s="101"/>
      <c r="L73" s="101"/>
      <c r="M73" s="101"/>
      <c r="N73" s="101"/>
      <c r="O73" s="101"/>
      <c r="P73" s="102"/>
      <c r="Q73" s="264" t="s">
        <v>59</v>
      </c>
      <c r="R73" s="265"/>
      <c r="S73" s="265"/>
      <c r="T73" s="265"/>
      <c r="U73" s="265"/>
      <c r="V73" s="265"/>
      <c r="W73" s="265"/>
      <c r="X73" s="265"/>
      <c r="Y73" s="265"/>
      <c r="Z73" s="266"/>
    </row>
    <row r="74" spans="1:26" s="86" customFormat="1" ht="24" customHeight="1" x14ac:dyDescent="0.4">
      <c r="A74" s="273" t="s">
        <v>54</v>
      </c>
      <c r="B74" s="274"/>
      <c r="C74" s="274"/>
      <c r="D74" s="274"/>
      <c r="E74" s="274"/>
      <c r="F74" s="274"/>
      <c r="G74" s="88">
        <f>SUM(G53:G72)</f>
        <v>0</v>
      </c>
      <c r="H74" s="88">
        <f>SUM(H53:H72)</f>
        <v>0</v>
      </c>
      <c r="I74" s="88">
        <f t="shared" ref="I74:P74" si="4">SUM(I53:I72)</f>
        <v>0</v>
      </c>
      <c r="J74" s="88">
        <f t="shared" si="4"/>
        <v>0</v>
      </c>
      <c r="K74" s="88">
        <f t="shared" si="4"/>
        <v>0</v>
      </c>
      <c r="L74" s="88">
        <f t="shared" si="4"/>
        <v>0</v>
      </c>
      <c r="M74" s="88">
        <f t="shared" si="4"/>
        <v>0</v>
      </c>
      <c r="N74" s="88">
        <f t="shared" si="4"/>
        <v>0</v>
      </c>
      <c r="O74" s="88">
        <f t="shared" si="4"/>
        <v>0</v>
      </c>
      <c r="P74" s="103">
        <f t="shared" si="4"/>
        <v>0</v>
      </c>
      <c r="Q74" s="267"/>
      <c r="R74" s="268"/>
      <c r="S74" s="268"/>
      <c r="T74" s="268"/>
      <c r="U74" s="268"/>
      <c r="V74" s="268"/>
      <c r="W74" s="268"/>
      <c r="X74" s="268"/>
      <c r="Y74" s="268"/>
      <c r="Z74" s="269"/>
    </row>
    <row r="75" spans="1:26" s="86" customFormat="1" ht="24" customHeight="1" thickBot="1" x14ac:dyDescent="0.45">
      <c r="A75" s="275" t="s">
        <v>64</v>
      </c>
      <c r="B75" s="276"/>
      <c r="C75" s="276"/>
      <c r="D75" s="276"/>
      <c r="E75" s="276"/>
      <c r="F75" s="276"/>
      <c r="G75" s="89">
        <f>SUM(G36,G74)</f>
        <v>0</v>
      </c>
      <c r="H75" s="89">
        <f t="shared" ref="H75:P75" si="5">SUM(H36,H74)</f>
        <v>0</v>
      </c>
      <c r="I75" s="89">
        <f t="shared" si="5"/>
        <v>0</v>
      </c>
      <c r="J75" s="89">
        <f t="shared" si="5"/>
        <v>0</v>
      </c>
      <c r="K75" s="89">
        <f t="shared" si="5"/>
        <v>0</v>
      </c>
      <c r="L75" s="89">
        <f t="shared" si="5"/>
        <v>0</v>
      </c>
      <c r="M75" s="89">
        <f t="shared" si="5"/>
        <v>0</v>
      </c>
      <c r="N75" s="89">
        <f t="shared" si="5"/>
        <v>0</v>
      </c>
      <c r="O75" s="89">
        <f t="shared" si="5"/>
        <v>0</v>
      </c>
      <c r="P75" s="104">
        <f t="shared" si="5"/>
        <v>0</v>
      </c>
      <c r="Q75" s="270"/>
      <c r="R75" s="271"/>
      <c r="S75" s="271"/>
      <c r="T75" s="271"/>
      <c r="U75" s="271"/>
      <c r="V75" s="271"/>
      <c r="W75" s="271"/>
      <c r="X75" s="271"/>
      <c r="Y75" s="271"/>
      <c r="Z75" s="272"/>
    </row>
    <row r="76" spans="1:26" s="86" customFormat="1" ht="15" customHeight="1" thickBot="1" x14ac:dyDescent="0.45">
      <c r="A76" s="70"/>
      <c r="B76" s="70"/>
      <c r="C76" s="70"/>
      <c r="D76" s="70"/>
      <c r="E76" s="70"/>
      <c r="F76" s="70"/>
      <c r="G76" s="70"/>
      <c r="H76" s="71"/>
      <c r="I76" s="70"/>
      <c r="J76" s="85"/>
      <c r="K76" s="85"/>
      <c r="L76" s="85"/>
      <c r="M76" s="85"/>
    </row>
    <row r="77" spans="1:26" s="86" customFormat="1" ht="24" customHeight="1" x14ac:dyDescent="0.4">
      <c r="A77" s="373" t="s">
        <v>71</v>
      </c>
      <c r="B77" s="374"/>
      <c r="C77" s="374"/>
      <c r="D77" s="374"/>
      <c r="E77" s="374"/>
      <c r="F77" s="374"/>
      <c r="G77" s="374"/>
      <c r="H77" s="374"/>
      <c r="I77" s="374"/>
      <c r="J77" s="374"/>
      <c r="K77" s="374"/>
      <c r="L77" s="374"/>
      <c r="M77" s="374"/>
      <c r="N77" s="374"/>
      <c r="O77" s="374"/>
      <c r="P77" s="374"/>
      <c r="Q77" s="374"/>
      <c r="R77" s="374"/>
      <c r="S77" s="374"/>
      <c r="T77" s="374"/>
      <c r="U77" s="374"/>
      <c r="V77" s="374"/>
      <c r="W77" s="374"/>
      <c r="X77" s="374"/>
      <c r="Y77" s="374"/>
      <c r="Z77" s="375"/>
    </row>
    <row r="78" spans="1:26" s="86" customFormat="1" ht="15" customHeight="1" x14ac:dyDescent="0.4">
      <c r="A78" s="123"/>
      <c r="B78" s="124"/>
      <c r="C78" s="124"/>
      <c r="D78" s="124"/>
      <c r="E78" s="124"/>
      <c r="F78" s="124"/>
      <c r="G78" s="124"/>
      <c r="H78" s="124"/>
      <c r="I78" s="124"/>
      <c r="J78" s="124"/>
      <c r="K78" s="124"/>
      <c r="L78" s="124"/>
      <c r="M78" s="124"/>
      <c r="N78" s="125"/>
      <c r="O78" s="125"/>
      <c r="P78" s="125"/>
      <c r="Q78" s="126"/>
      <c r="R78" s="126"/>
      <c r="S78" s="126"/>
      <c r="T78" s="126"/>
      <c r="U78" s="126"/>
      <c r="V78" s="126"/>
      <c r="W78" s="126"/>
      <c r="X78" s="126"/>
      <c r="Y78" s="126"/>
      <c r="Z78" s="127"/>
    </row>
    <row r="79" spans="1:26" s="86" customFormat="1" ht="15" customHeight="1" x14ac:dyDescent="0.4">
      <c r="A79" s="143" t="s">
        <v>61</v>
      </c>
      <c r="B79" s="129" t="s">
        <v>7</v>
      </c>
      <c r="C79" s="130"/>
      <c r="D79" s="124"/>
      <c r="E79" s="130"/>
      <c r="F79" s="130"/>
      <c r="G79" s="131"/>
      <c r="H79" s="131"/>
      <c r="I79" s="131"/>
      <c r="J79" s="131"/>
      <c r="K79" s="124"/>
      <c r="L79" s="124"/>
      <c r="M79" s="124"/>
      <c r="N79" s="125"/>
      <c r="O79" s="125"/>
      <c r="P79" s="125"/>
      <c r="Q79" s="131"/>
      <c r="R79" s="131"/>
      <c r="S79" s="131"/>
      <c r="T79" s="131"/>
      <c r="U79" s="131"/>
      <c r="V79" s="131"/>
      <c r="W79" s="131"/>
      <c r="X79" s="131"/>
      <c r="Y79" s="131"/>
      <c r="Z79" s="132"/>
    </row>
    <row r="80" spans="1:26" s="86" customFormat="1" ht="15" customHeight="1" x14ac:dyDescent="0.4">
      <c r="A80" s="143"/>
      <c r="B80" s="130"/>
      <c r="C80" s="130"/>
      <c r="D80" s="130"/>
      <c r="E80" s="130"/>
      <c r="F80" s="130"/>
      <c r="G80" s="130"/>
      <c r="H80" s="129"/>
      <c r="I80" s="130"/>
      <c r="J80" s="124"/>
      <c r="K80" s="124"/>
      <c r="L80" s="124"/>
      <c r="M80" s="124"/>
      <c r="N80" s="125"/>
      <c r="O80" s="125"/>
      <c r="P80" s="125"/>
      <c r="Q80" s="131"/>
      <c r="R80" s="131"/>
      <c r="S80" s="131"/>
      <c r="T80" s="131"/>
      <c r="U80" s="131"/>
      <c r="V80" s="131"/>
      <c r="W80" s="131"/>
      <c r="X80" s="131"/>
      <c r="Y80" s="131"/>
      <c r="Z80" s="132"/>
    </row>
    <row r="81" spans="1:26" s="86" customFormat="1" ht="15" customHeight="1" thickBot="1" x14ac:dyDescent="0.45">
      <c r="A81" s="143" t="s">
        <v>56</v>
      </c>
      <c r="B81" s="130"/>
      <c r="C81" s="130"/>
      <c r="D81" s="130"/>
      <c r="E81" s="130"/>
      <c r="F81" s="130"/>
      <c r="G81" s="130"/>
      <c r="H81" s="129"/>
      <c r="I81" s="130"/>
      <c r="J81" s="124"/>
      <c r="K81" s="124"/>
      <c r="L81" s="124"/>
      <c r="M81" s="124"/>
      <c r="N81" s="125"/>
      <c r="O81" s="125"/>
      <c r="P81" s="125"/>
      <c r="Q81" s="131"/>
      <c r="R81" s="131"/>
      <c r="S81" s="131"/>
      <c r="T81" s="131"/>
      <c r="U81" s="131"/>
      <c r="V81" s="131"/>
      <c r="W81" s="131"/>
      <c r="X81" s="131"/>
      <c r="Y81" s="131"/>
      <c r="Z81" s="132"/>
    </row>
    <row r="82" spans="1:26" s="86" customFormat="1" ht="15" customHeight="1" thickBot="1" x14ac:dyDescent="0.45">
      <c r="A82" s="143"/>
      <c r="B82" s="130"/>
      <c r="C82" s="130"/>
      <c r="D82" s="130"/>
      <c r="E82" s="367" t="s">
        <v>51</v>
      </c>
      <c r="F82" s="368"/>
      <c r="G82" s="368"/>
      <c r="H82" s="368"/>
      <c r="I82" s="368"/>
      <c r="J82" s="368"/>
      <c r="K82" s="368"/>
      <c r="L82" s="368"/>
      <c r="M82" s="369"/>
      <c r="N82" s="124"/>
      <c r="O82" s="124"/>
      <c r="P82" s="370" t="s">
        <v>53</v>
      </c>
      <c r="Q82" s="371"/>
      <c r="R82" s="371"/>
      <c r="S82" s="371"/>
      <c r="T82" s="371"/>
      <c r="U82" s="371"/>
      <c r="V82" s="371"/>
      <c r="W82" s="371"/>
      <c r="X82" s="372"/>
      <c r="Y82" s="131"/>
      <c r="Z82" s="132"/>
    </row>
    <row r="83" spans="1:26" s="86" customFormat="1" ht="15" customHeight="1" x14ac:dyDescent="0.45">
      <c r="A83" s="144" t="s">
        <v>57</v>
      </c>
      <c r="B83" s="133"/>
      <c r="C83" s="133"/>
      <c r="D83" s="134"/>
      <c r="E83" s="348"/>
      <c r="F83" s="349"/>
      <c r="G83" s="349"/>
      <c r="H83" s="352" t="s">
        <v>50</v>
      </c>
      <c r="I83" s="352"/>
      <c r="J83" s="354" t="s">
        <v>25</v>
      </c>
      <c r="K83" s="354"/>
      <c r="L83" s="354" t="s">
        <v>26</v>
      </c>
      <c r="M83" s="356"/>
      <c r="N83" s="135"/>
      <c r="O83" s="136"/>
      <c r="P83" s="358"/>
      <c r="Q83" s="359"/>
      <c r="R83" s="360"/>
      <c r="S83" s="343" t="s">
        <v>52</v>
      </c>
      <c r="T83" s="343"/>
      <c r="U83" s="343" t="s">
        <v>25</v>
      </c>
      <c r="V83" s="343"/>
      <c r="W83" s="343" t="s">
        <v>26</v>
      </c>
      <c r="X83" s="345"/>
      <c r="Y83" s="131"/>
      <c r="Z83" s="132"/>
    </row>
    <row r="84" spans="1:26" s="86" customFormat="1" ht="15" customHeight="1" x14ac:dyDescent="0.45">
      <c r="A84" s="144" t="s">
        <v>58</v>
      </c>
      <c r="B84" s="133"/>
      <c r="C84" s="133"/>
      <c r="D84" s="134"/>
      <c r="E84" s="350"/>
      <c r="F84" s="351"/>
      <c r="G84" s="351"/>
      <c r="H84" s="353"/>
      <c r="I84" s="353"/>
      <c r="J84" s="355"/>
      <c r="K84" s="355"/>
      <c r="L84" s="355"/>
      <c r="M84" s="357"/>
      <c r="N84" s="137"/>
      <c r="O84" s="137"/>
      <c r="P84" s="361"/>
      <c r="Q84" s="362"/>
      <c r="R84" s="363"/>
      <c r="S84" s="344"/>
      <c r="T84" s="344"/>
      <c r="U84" s="344"/>
      <c r="V84" s="344"/>
      <c r="W84" s="344"/>
      <c r="X84" s="346"/>
      <c r="Y84" s="131"/>
      <c r="Z84" s="132"/>
    </row>
    <row r="85" spans="1:26" s="86" customFormat="1" ht="15" customHeight="1" x14ac:dyDescent="0.4">
      <c r="A85" s="128"/>
      <c r="B85" s="130"/>
      <c r="C85" s="130"/>
      <c r="D85" s="130"/>
      <c r="E85" s="330" t="s">
        <v>47</v>
      </c>
      <c r="F85" s="331"/>
      <c r="G85" s="331"/>
      <c r="H85" s="347" t="s">
        <v>24</v>
      </c>
      <c r="I85" s="347"/>
      <c r="J85" s="334"/>
      <c r="K85" s="334"/>
      <c r="L85" s="335"/>
      <c r="M85" s="336"/>
      <c r="N85" s="137"/>
      <c r="O85" s="137"/>
      <c r="P85" s="337" t="s">
        <v>47</v>
      </c>
      <c r="Q85" s="338"/>
      <c r="R85" s="338"/>
      <c r="S85" s="347" t="s">
        <v>24</v>
      </c>
      <c r="T85" s="347"/>
      <c r="U85" s="317"/>
      <c r="V85" s="318"/>
      <c r="W85" s="317"/>
      <c r="X85" s="319"/>
      <c r="Y85" s="131"/>
      <c r="Z85" s="132"/>
    </row>
    <row r="86" spans="1:26" s="86" customFormat="1" ht="15" customHeight="1" x14ac:dyDescent="0.4">
      <c r="A86" s="138"/>
      <c r="B86" s="131"/>
      <c r="C86" s="131"/>
      <c r="D86" s="131"/>
      <c r="E86" s="330" t="s">
        <v>48</v>
      </c>
      <c r="F86" s="331"/>
      <c r="G86" s="331"/>
      <c r="H86" s="332"/>
      <c r="I86" s="332"/>
      <c r="J86" s="334"/>
      <c r="K86" s="334"/>
      <c r="L86" s="335"/>
      <c r="M86" s="336"/>
      <c r="N86" s="137"/>
      <c r="O86" s="137"/>
      <c r="P86" s="337" t="s">
        <v>48</v>
      </c>
      <c r="Q86" s="338"/>
      <c r="R86" s="338"/>
      <c r="S86" s="339"/>
      <c r="T86" s="340"/>
      <c r="U86" s="317"/>
      <c r="V86" s="318"/>
      <c r="W86" s="317"/>
      <c r="X86" s="319"/>
      <c r="Y86" s="131"/>
      <c r="Z86" s="132"/>
    </row>
    <row r="87" spans="1:26" s="86" customFormat="1" ht="15" customHeight="1" thickBot="1" x14ac:dyDescent="0.45">
      <c r="A87" s="138"/>
      <c r="B87" s="131"/>
      <c r="C87" s="131"/>
      <c r="D87" s="131"/>
      <c r="E87" s="320" t="s">
        <v>49</v>
      </c>
      <c r="F87" s="321"/>
      <c r="G87" s="321"/>
      <c r="H87" s="333"/>
      <c r="I87" s="333"/>
      <c r="J87" s="322"/>
      <c r="K87" s="322"/>
      <c r="L87" s="323"/>
      <c r="M87" s="324"/>
      <c r="N87" s="137"/>
      <c r="O87" s="137"/>
      <c r="P87" s="325" t="s">
        <v>49</v>
      </c>
      <c r="Q87" s="326"/>
      <c r="R87" s="326"/>
      <c r="S87" s="341"/>
      <c r="T87" s="342"/>
      <c r="U87" s="327"/>
      <c r="V87" s="328"/>
      <c r="W87" s="327"/>
      <c r="X87" s="329"/>
      <c r="Y87" s="131"/>
      <c r="Z87" s="132"/>
    </row>
    <row r="88" spans="1:26" s="86" customFormat="1" ht="15" customHeight="1" thickBot="1" x14ac:dyDescent="0.45">
      <c r="A88" s="139"/>
      <c r="B88" s="140"/>
      <c r="C88" s="140"/>
      <c r="D88" s="140"/>
      <c r="E88" s="140"/>
      <c r="F88" s="140"/>
      <c r="G88" s="140"/>
      <c r="H88" s="140"/>
      <c r="I88" s="140"/>
      <c r="J88" s="140"/>
      <c r="K88" s="140"/>
      <c r="L88" s="141"/>
      <c r="M88" s="141"/>
      <c r="N88" s="142"/>
      <c r="O88" s="142"/>
      <c r="P88" s="142"/>
      <c r="Q88" s="131"/>
      <c r="R88" s="131"/>
      <c r="S88" s="131"/>
      <c r="T88" s="131"/>
      <c r="U88" s="131"/>
      <c r="V88" s="131"/>
      <c r="W88" s="131"/>
      <c r="X88" s="131"/>
      <c r="Y88" s="131"/>
      <c r="Z88" s="132"/>
    </row>
    <row r="89" spans="1:26" s="86" customFormat="1" ht="15" customHeight="1" x14ac:dyDescent="0.4">
      <c r="A89" s="302" t="s">
        <v>65</v>
      </c>
      <c r="B89" s="304" t="s">
        <v>31</v>
      </c>
      <c r="C89" s="306" t="s">
        <v>41</v>
      </c>
      <c r="D89" s="308" t="s">
        <v>39</v>
      </c>
      <c r="E89" s="297"/>
      <c r="F89" s="309"/>
      <c r="G89" s="310" t="s">
        <v>42</v>
      </c>
      <c r="H89" s="311"/>
      <c r="I89" s="311"/>
      <c r="J89" s="311"/>
      <c r="K89" s="311"/>
      <c r="L89" s="311"/>
      <c r="M89" s="311"/>
      <c r="N89" s="311"/>
      <c r="O89" s="311"/>
      <c r="P89" s="312"/>
      <c r="Q89" s="386" t="s">
        <v>32</v>
      </c>
      <c r="R89" s="377"/>
      <c r="S89" s="387"/>
      <c r="T89" s="376" t="s">
        <v>33</v>
      </c>
      <c r="U89" s="377"/>
      <c r="V89" s="378"/>
      <c r="W89" s="382" t="s">
        <v>34</v>
      </c>
      <c r="X89" s="352"/>
      <c r="Y89" s="352"/>
      <c r="Z89" s="383"/>
    </row>
    <row r="90" spans="1:26" s="86" customFormat="1" ht="75" customHeight="1" x14ac:dyDescent="0.4">
      <c r="A90" s="303"/>
      <c r="B90" s="305"/>
      <c r="C90" s="307"/>
      <c r="D90" s="83" t="s">
        <v>35</v>
      </c>
      <c r="E90" s="84" t="s">
        <v>36</v>
      </c>
      <c r="F90" s="87" t="s">
        <v>37</v>
      </c>
      <c r="G90" s="79" t="s">
        <v>0</v>
      </c>
      <c r="H90" s="72" t="s">
        <v>72</v>
      </c>
      <c r="I90" s="72" t="s">
        <v>1</v>
      </c>
      <c r="J90" s="73" t="s">
        <v>43</v>
      </c>
      <c r="K90" s="73" t="s">
        <v>44</v>
      </c>
      <c r="L90" s="73" t="s">
        <v>2</v>
      </c>
      <c r="M90" s="73" t="s">
        <v>3</v>
      </c>
      <c r="N90" s="73" t="s">
        <v>4</v>
      </c>
      <c r="O90" s="73" t="s">
        <v>45</v>
      </c>
      <c r="P90" s="80" t="s">
        <v>46</v>
      </c>
      <c r="Q90" s="388"/>
      <c r="R90" s="380"/>
      <c r="S90" s="389"/>
      <c r="T90" s="379"/>
      <c r="U90" s="380"/>
      <c r="V90" s="381"/>
      <c r="W90" s="384"/>
      <c r="X90" s="353"/>
      <c r="Y90" s="353"/>
      <c r="Z90" s="385"/>
    </row>
    <row r="91" spans="1:26" s="86" customFormat="1" ht="24" customHeight="1" x14ac:dyDescent="0.4">
      <c r="A91" s="81">
        <f>'Weekly Menus'!C7</f>
        <v>0</v>
      </c>
      <c r="B91" s="109"/>
      <c r="C91" s="82">
        <f>'9-12'!B64</f>
        <v>0</v>
      </c>
      <c r="D91" s="111"/>
      <c r="E91" s="112"/>
      <c r="F91" s="113"/>
      <c r="G91" s="92">
        <f>'9-12'!C64</f>
        <v>0</v>
      </c>
      <c r="H91" s="90">
        <f>'9-12'!D64</f>
        <v>0</v>
      </c>
      <c r="I91" s="90">
        <f>'9-12'!F64</f>
        <v>0</v>
      </c>
      <c r="J91" s="90">
        <f>'9-12'!H64</f>
        <v>0</v>
      </c>
      <c r="K91" s="90">
        <f>'9-12'!I64</f>
        <v>0</v>
      </c>
      <c r="L91" s="90">
        <f>'9-12'!J64</f>
        <v>0</v>
      </c>
      <c r="M91" s="90">
        <f>'9-12'!K64</f>
        <v>0</v>
      </c>
      <c r="N91" s="90">
        <f>'9-12'!L64</f>
        <v>0</v>
      </c>
      <c r="O91" s="90">
        <f>'9-12'!M64</f>
        <v>0</v>
      </c>
      <c r="P91" s="93">
        <f>SUM(J91:O91)</f>
        <v>0</v>
      </c>
      <c r="Q91" s="277"/>
      <c r="R91" s="277"/>
      <c r="S91" s="278"/>
      <c r="T91" s="279"/>
      <c r="U91" s="277"/>
      <c r="V91" s="278"/>
      <c r="W91" s="287"/>
      <c r="X91" s="288"/>
      <c r="Y91" s="288"/>
      <c r="Z91" s="289"/>
    </row>
    <row r="92" spans="1:26" s="86" customFormat="1" ht="24" customHeight="1" x14ac:dyDescent="0.4">
      <c r="A92" s="81">
        <f>'Weekly Menus'!C8</f>
        <v>0</v>
      </c>
      <c r="B92" s="109"/>
      <c r="C92" s="82">
        <f>'9-12'!B65</f>
        <v>0</v>
      </c>
      <c r="D92" s="111"/>
      <c r="E92" s="112"/>
      <c r="F92" s="113"/>
      <c r="G92" s="92">
        <f>'9-12'!C65</f>
        <v>0</v>
      </c>
      <c r="H92" s="90">
        <f>'9-12'!D65</f>
        <v>0</v>
      </c>
      <c r="I92" s="90">
        <f>'9-12'!F65</f>
        <v>0</v>
      </c>
      <c r="J92" s="90">
        <f>'9-12'!H65</f>
        <v>0</v>
      </c>
      <c r="K92" s="90">
        <f>'9-12'!I65</f>
        <v>0</v>
      </c>
      <c r="L92" s="90">
        <f>'9-12'!J65</f>
        <v>0</v>
      </c>
      <c r="M92" s="90">
        <f>'9-12'!K65</f>
        <v>0</v>
      </c>
      <c r="N92" s="90">
        <f>'9-12'!L65</f>
        <v>0</v>
      </c>
      <c r="O92" s="90">
        <f>'9-12'!M65</f>
        <v>0</v>
      </c>
      <c r="P92" s="93">
        <f>SUM(J92:O92)</f>
        <v>0</v>
      </c>
      <c r="Q92" s="277"/>
      <c r="R92" s="277"/>
      <c r="S92" s="278"/>
      <c r="T92" s="279"/>
      <c r="U92" s="277"/>
      <c r="V92" s="278"/>
      <c r="W92" s="287"/>
      <c r="X92" s="288"/>
      <c r="Y92" s="288"/>
      <c r="Z92" s="289"/>
    </row>
    <row r="93" spans="1:26" s="86" customFormat="1" ht="24" customHeight="1" x14ac:dyDescent="0.4">
      <c r="A93" s="81">
        <f>'Weekly Menus'!C9</f>
        <v>0</v>
      </c>
      <c r="B93" s="109"/>
      <c r="C93" s="82">
        <f>'9-12'!B66</f>
        <v>0</v>
      </c>
      <c r="D93" s="111"/>
      <c r="E93" s="112"/>
      <c r="F93" s="113"/>
      <c r="G93" s="92">
        <f>'9-12'!C66</f>
        <v>0</v>
      </c>
      <c r="H93" s="90">
        <f>'9-12'!D66</f>
        <v>0</v>
      </c>
      <c r="I93" s="90">
        <f>'9-12'!F66</f>
        <v>0</v>
      </c>
      <c r="J93" s="90">
        <f>'9-12'!H66</f>
        <v>0</v>
      </c>
      <c r="K93" s="90">
        <f>'9-12'!I66</f>
        <v>0</v>
      </c>
      <c r="L93" s="90">
        <f>'9-12'!J66</f>
        <v>0</v>
      </c>
      <c r="M93" s="90">
        <f>'9-12'!K66</f>
        <v>0</v>
      </c>
      <c r="N93" s="90">
        <f>'9-12'!L66</f>
        <v>0</v>
      </c>
      <c r="O93" s="90">
        <f>'9-12'!M66</f>
        <v>0</v>
      </c>
      <c r="P93" s="93">
        <f t="shared" ref="P93:P110" si="6">SUM(J93:O93)</f>
        <v>0</v>
      </c>
      <c r="Q93" s="277"/>
      <c r="R93" s="277"/>
      <c r="S93" s="278"/>
      <c r="T93" s="279"/>
      <c r="U93" s="277"/>
      <c r="V93" s="278"/>
      <c r="W93" s="287"/>
      <c r="X93" s="288"/>
      <c r="Y93" s="288"/>
      <c r="Z93" s="289"/>
    </row>
    <row r="94" spans="1:26" s="86" customFormat="1" ht="24" customHeight="1" x14ac:dyDescent="0.4">
      <c r="A94" s="81">
        <f>'Weekly Menus'!C10</f>
        <v>0</v>
      </c>
      <c r="B94" s="109"/>
      <c r="C94" s="82">
        <f>'9-12'!B67</f>
        <v>0</v>
      </c>
      <c r="D94" s="111"/>
      <c r="E94" s="112"/>
      <c r="F94" s="113"/>
      <c r="G94" s="92">
        <f>'9-12'!C67</f>
        <v>0</v>
      </c>
      <c r="H94" s="90">
        <f>'9-12'!D67</f>
        <v>0</v>
      </c>
      <c r="I94" s="90">
        <f>'9-12'!F67</f>
        <v>0</v>
      </c>
      <c r="J94" s="90">
        <f>'9-12'!H67</f>
        <v>0</v>
      </c>
      <c r="K94" s="90">
        <f>'9-12'!I67</f>
        <v>0</v>
      </c>
      <c r="L94" s="90">
        <f>'9-12'!J67</f>
        <v>0</v>
      </c>
      <c r="M94" s="90">
        <f>'9-12'!K67</f>
        <v>0</v>
      </c>
      <c r="N94" s="90">
        <f>'9-12'!L67</f>
        <v>0</v>
      </c>
      <c r="O94" s="90">
        <f>'9-12'!M67</f>
        <v>0</v>
      </c>
      <c r="P94" s="93">
        <f t="shared" si="6"/>
        <v>0</v>
      </c>
      <c r="Q94" s="277"/>
      <c r="R94" s="277"/>
      <c r="S94" s="278"/>
      <c r="T94" s="279"/>
      <c r="U94" s="277"/>
      <c r="V94" s="278"/>
      <c r="W94" s="287"/>
      <c r="X94" s="288"/>
      <c r="Y94" s="288"/>
      <c r="Z94" s="289"/>
    </row>
    <row r="95" spans="1:26" s="86" customFormat="1" ht="24" customHeight="1" x14ac:dyDescent="0.4">
      <c r="A95" s="81">
        <f>'Weekly Menus'!C11</f>
        <v>0</v>
      </c>
      <c r="B95" s="109"/>
      <c r="C95" s="82">
        <f>'9-12'!B68</f>
        <v>0</v>
      </c>
      <c r="D95" s="111"/>
      <c r="E95" s="112"/>
      <c r="F95" s="113"/>
      <c r="G95" s="92">
        <f>'9-12'!C68</f>
        <v>0</v>
      </c>
      <c r="H95" s="90">
        <f>'9-12'!D68</f>
        <v>0</v>
      </c>
      <c r="I95" s="90">
        <f>'9-12'!F68</f>
        <v>0</v>
      </c>
      <c r="J95" s="90">
        <f>'9-12'!H68</f>
        <v>0</v>
      </c>
      <c r="K95" s="90">
        <f>'9-12'!I68</f>
        <v>0</v>
      </c>
      <c r="L95" s="90">
        <f>'9-12'!J68</f>
        <v>0</v>
      </c>
      <c r="M95" s="90">
        <f>'9-12'!K68</f>
        <v>0</v>
      </c>
      <c r="N95" s="90">
        <f>'9-12'!L68</f>
        <v>0</v>
      </c>
      <c r="O95" s="90">
        <f>'9-12'!M68</f>
        <v>0</v>
      </c>
      <c r="P95" s="93">
        <f t="shared" si="6"/>
        <v>0</v>
      </c>
      <c r="Q95" s="277"/>
      <c r="R95" s="277"/>
      <c r="S95" s="278"/>
      <c r="T95" s="279"/>
      <c r="U95" s="277"/>
      <c r="V95" s="278"/>
      <c r="W95" s="287"/>
      <c r="X95" s="288"/>
      <c r="Y95" s="288"/>
      <c r="Z95" s="289"/>
    </row>
    <row r="96" spans="1:26" s="86" customFormat="1" ht="24" customHeight="1" x14ac:dyDescent="0.4">
      <c r="A96" s="81">
        <f>'Weekly Menus'!C12</f>
        <v>0</v>
      </c>
      <c r="B96" s="109"/>
      <c r="C96" s="82">
        <f>'9-12'!B69</f>
        <v>0</v>
      </c>
      <c r="D96" s="111"/>
      <c r="E96" s="112"/>
      <c r="F96" s="113"/>
      <c r="G96" s="92">
        <f>'9-12'!C69</f>
        <v>0</v>
      </c>
      <c r="H96" s="90">
        <f>'9-12'!D69</f>
        <v>0</v>
      </c>
      <c r="I96" s="90">
        <f>'9-12'!F69</f>
        <v>0</v>
      </c>
      <c r="J96" s="90">
        <f>'9-12'!H69</f>
        <v>0</v>
      </c>
      <c r="K96" s="90">
        <f>'9-12'!I69</f>
        <v>0</v>
      </c>
      <c r="L96" s="90">
        <f>'9-12'!J69</f>
        <v>0</v>
      </c>
      <c r="M96" s="90">
        <f>'9-12'!K69</f>
        <v>0</v>
      </c>
      <c r="N96" s="90">
        <f>'9-12'!L69</f>
        <v>0</v>
      </c>
      <c r="O96" s="90">
        <f>'9-12'!M69</f>
        <v>0</v>
      </c>
      <c r="P96" s="93">
        <f t="shared" si="6"/>
        <v>0</v>
      </c>
      <c r="Q96" s="277"/>
      <c r="R96" s="277"/>
      <c r="S96" s="278"/>
      <c r="T96" s="279"/>
      <c r="U96" s="277"/>
      <c r="V96" s="278"/>
      <c r="W96" s="287"/>
      <c r="X96" s="288"/>
      <c r="Y96" s="288"/>
      <c r="Z96" s="289"/>
    </row>
    <row r="97" spans="1:26" s="86" customFormat="1" ht="24" customHeight="1" x14ac:dyDescent="0.4">
      <c r="A97" s="81">
        <f>'Weekly Menus'!C13</f>
        <v>0</v>
      </c>
      <c r="B97" s="109"/>
      <c r="C97" s="82">
        <f>'9-12'!B70</f>
        <v>0</v>
      </c>
      <c r="D97" s="111"/>
      <c r="E97" s="112"/>
      <c r="F97" s="113"/>
      <c r="G97" s="92">
        <f>'9-12'!C70</f>
        <v>0</v>
      </c>
      <c r="H97" s="90">
        <f>'9-12'!D70</f>
        <v>0</v>
      </c>
      <c r="I97" s="90">
        <f>'9-12'!F70</f>
        <v>0</v>
      </c>
      <c r="J97" s="90">
        <f>'9-12'!H70</f>
        <v>0</v>
      </c>
      <c r="K97" s="90">
        <f>'9-12'!I70</f>
        <v>0</v>
      </c>
      <c r="L97" s="90">
        <f>'9-12'!J70</f>
        <v>0</v>
      </c>
      <c r="M97" s="90">
        <f>'9-12'!K70</f>
        <v>0</v>
      </c>
      <c r="N97" s="90">
        <f>'9-12'!L70</f>
        <v>0</v>
      </c>
      <c r="O97" s="90">
        <f>'9-12'!M70</f>
        <v>0</v>
      </c>
      <c r="P97" s="93">
        <f t="shared" si="6"/>
        <v>0</v>
      </c>
      <c r="Q97" s="277"/>
      <c r="R97" s="277"/>
      <c r="S97" s="278"/>
      <c r="T97" s="279"/>
      <c r="U97" s="277"/>
      <c r="V97" s="278"/>
      <c r="W97" s="287"/>
      <c r="X97" s="288"/>
      <c r="Y97" s="288"/>
      <c r="Z97" s="289"/>
    </row>
    <row r="98" spans="1:26" s="86" customFormat="1" ht="24" customHeight="1" x14ac:dyDescent="0.4">
      <c r="A98" s="81">
        <f>'Weekly Menus'!C14</f>
        <v>0</v>
      </c>
      <c r="B98" s="109"/>
      <c r="C98" s="82">
        <f>'9-12'!B71</f>
        <v>0</v>
      </c>
      <c r="D98" s="111"/>
      <c r="E98" s="112"/>
      <c r="F98" s="113"/>
      <c r="G98" s="92">
        <f>'9-12'!C71</f>
        <v>0</v>
      </c>
      <c r="H98" s="90">
        <f>'9-12'!D71</f>
        <v>0</v>
      </c>
      <c r="I98" s="90">
        <f>'9-12'!F71</f>
        <v>0</v>
      </c>
      <c r="J98" s="90">
        <f>'9-12'!H71</f>
        <v>0</v>
      </c>
      <c r="K98" s="90">
        <f>'9-12'!I71</f>
        <v>0</v>
      </c>
      <c r="L98" s="90">
        <f>'9-12'!J71</f>
        <v>0</v>
      </c>
      <c r="M98" s="90">
        <f>'9-12'!K71</f>
        <v>0</v>
      </c>
      <c r="N98" s="90">
        <f>'9-12'!L71</f>
        <v>0</v>
      </c>
      <c r="O98" s="90">
        <f>'9-12'!M71</f>
        <v>0</v>
      </c>
      <c r="P98" s="93">
        <f t="shared" si="6"/>
        <v>0</v>
      </c>
      <c r="Q98" s="277"/>
      <c r="R98" s="277"/>
      <c r="S98" s="278"/>
      <c r="T98" s="279"/>
      <c r="U98" s="277"/>
      <c r="V98" s="278"/>
      <c r="W98" s="287"/>
      <c r="X98" s="288"/>
      <c r="Y98" s="288"/>
      <c r="Z98" s="289"/>
    </row>
    <row r="99" spans="1:26" s="86" customFormat="1" ht="24" customHeight="1" x14ac:dyDescent="0.4">
      <c r="A99" s="81">
        <f>'Weekly Menus'!C15</f>
        <v>0</v>
      </c>
      <c r="B99" s="109"/>
      <c r="C99" s="82">
        <f>'9-12'!B72</f>
        <v>0</v>
      </c>
      <c r="D99" s="111"/>
      <c r="E99" s="112"/>
      <c r="F99" s="113"/>
      <c r="G99" s="92">
        <f>'9-12'!C72</f>
        <v>0</v>
      </c>
      <c r="H99" s="90">
        <f>'9-12'!D72</f>
        <v>0</v>
      </c>
      <c r="I99" s="90">
        <f>'9-12'!F72</f>
        <v>0</v>
      </c>
      <c r="J99" s="90">
        <f>'9-12'!H72</f>
        <v>0</v>
      </c>
      <c r="K99" s="90">
        <f>'9-12'!I72</f>
        <v>0</v>
      </c>
      <c r="L99" s="90">
        <f>'9-12'!J72</f>
        <v>0</v>
      </c>
      <c r="M99" s="90">
        <f>'9-12'!K72</f>
        <v>0</v>
      </c>
      <c r="N99" s="90">
        <f>'9-12'!L72</f>
        <v>0</v>
      </c>
      <c r="O99" s="90">
        <f>'9-12'!M72</f>
        <v>0</v>
      </c>
      <c r="P99" s="93">
        <f t="shared" si="6"/>
        <v>0</v>
      </c>
      <c r="Q99" s="277"/>
      <c r="R99" s="277"/>
      <c r="S99" s="278"/>
      <c r="T99" s="279"/>
      <c r="U99" s="277"/>
      <c r="V99" s="278"/>
      <c r="W99" s="287"/>
      <c r="X99" s="288"/>
      <c r="Y99" s="288"/>
      <c r="Z99" s="289"/>
    </row>
    <row r="100" spans="1:26" s="86" customFormat="1" ht="24" customHeight="1" x14ac:dyDescent="0.4">
      <c r="A100" s="81">
        <f>'Weekly Menus'!C16</f>
        <v>0</v>
      </c>
      <c r="B100" s="109"/>
      <c r="C100" s="82">
        <f>'9-12'!B73</f>
        <v>0</v>
      </c>
      <c r="D100" s="111"/>
      <c r="E100" s="112"/>
      <c r="F100" s="113"/>
      <c r="G100" s="92">
        <f>'9-12'!C73</f>
        <v>0</v>
      </c>
      <c r="H100" s="90">
        <f>'9-12'!D73</f>
        <v>0</v>
      </c>
      <c r="I100" s="90">
        <f>'9-12'!F73</f>
        <v>0</v>
      </c>
      <c r="J100" s="90">
        <f>'9-12'!H73</f>
        <v>0</v>
      </c>
      <c r="K100" s="90">
        <f>'9-12'!I73</f>
        <v>0</v>
      </c>
      <c r="L100" s="90">
        <f>'9-12'!J73</f>
        <v>0</v>
      </c>
      <c r="M100" s="90">
        <f>'9-12'!K73</f>
        <v>0</v>
      </c>
      <c r="N100" s="90">
        <f>'9-12'!L73</f>
        <v>0</v>
      </c>
      <c r="O100" s="90">
        <f>'9-12'!M73</f>
        <v>0</v>
      </c>
      <c r="P100" s="93">
        <f t="shared" si="6"/>
        <v>0</v>
      </c>
      <c r="Q100" s="277"/>
      <c r="R100" s="277"/>
      <c r="S100" s="278"/>
      <c r="T100" s="279"/>
      <c r="U100" s="277"/>
      <c r="V100" s="278"/>
      <c r="W100" s="287"/>
      <c r="X100" s="288"/>
      <c r="Y100" s="288"/>
      <c r="Z100" s="289"/>
    </row>
    <row r="101" spans="1:26" s="86" customFormat="1" ht="24" customHeight="1" x14ac:dyDescent="0.4">
      <c r="A101" s="81">
        <f>'Weekly Menus'!C17</f>
        <v>0</v>
      </c>
      <c r="B101" s="109"/>
      <c r="C101" s="82">
        <f>'9-12'!B74</f>
        <v>0</v>
      </c>
      <c r="D101" s="111"/>
      <c r="E101" s="112"/>
      <c r="F101" s="113"/>
      <c r="G101" s="92">
        <f>'9-12'!C74</f>
        <v>0</v>
      </c>
      <c r="H101" s="90">
        <f>'9-12'!D74</f>
        <v>0</v>
      </c>
      <c r="I101" s="90">
        <f>'9-12'!F74</f>
        <v>0</v>
      </c>
      <c r="J101" s="90">
        <f>'9-12'!H74</f>
        <v>0</v>
      </c>
      <c r="K101" s="90">
        <f>'9-12'!I74</f>
        <v>0</v>
      </c>
      <c r="L101" s="90">
        <f>'9-12'!J74</f>
        <v>0</v>
      </c>
      <c r="M101" s="90">
        <f>'9-12'!K74</f>
        <v>0</v>
      </c>
      <c r="N101" s="90">
        <f>'9-12'!L74</f>
        <v>0</v>
      </c>
      <c r="O101" s="90">
        <f>'9-12'!M74</f>
        <v>0</v>
      </c>
      <c r="P101" s="93">
        <f t="shared" si="6"/>
        <v>0</v>
      </c>
      <c r="Q101" s="277"/>
      <c r="R101" s="277"/>
      <c r="S101" s="278"/>
      <c r="T101" s="279"/>
      <c r="U101" s="277"/>
      <c r="V101" s="278"/>
      <c r="W101" s="280"/>
      <c r="X101" s="280"/>
      <c r="Y101" s="280"/>
      <c r="Z101" s="281"/>
    </row>
    <row r="102" spans="1:26" s="86" customFormat="1" ht="24" customHeight="1" x14ac:dyDescent="0.4">
      <c r="A102" s="81">
        <f>'Weekly Menus'!C18</f>
        <v>0</v>
      </c>
      <c r="B102" s="109"/>
      <c r="C102" s="82">
        <f>'9-12'!B75</f>
        <v>0</v>
      </c>
      <c r="D102" s="111"/>
      <c r="E102" s="112"/>
      <c r="F102" s="113"/>
      <c r="G102" s="92">
        <f>'9-12'!C75</f>
        <v>0</v>
      </c>
      <c r="H102" s="90">
        <f>'9-12'!D75</f>
        <v>0</v>
      </c>
      <c r="I102" s="90">
        <f>'9-12'!F75</f>
        <v>0</v>
      </c>
      <c r="J102" s="90">
        <f>'9-12'!H75</f>
        <v>0</v>
      </c>
      <c r="K102" s="90">
        <f>'9-12'!I75</f>
        <v>0</v>
      </c>
      <c r="L102" s="90">
        <f>'9-12'!J75</f>
        <v>0</v>
      </c>
      <c r="M102" s="90">
        <f>'9-12'!K75</f>
        <v>0</v>
      </c>
      <c r="N102" s="90">
        <f>'9-12'!L75</f>
        <v>0</v>
      </c>
      <c r="O102" s="90">
        <f>'9-12'!M75</f>
        <v>0</v>
      </c>
      <c r="P102" s="93">
        <f t="shared" si="6"/>
        <v>0</v>
      </c>
      <c r="Q102" s="277"/>
      <c r="R102" s="277"/>
      <c r="S102" s="278"/>
      <c r="T102" s="279"/>
      <c r="U102" s="277"/>
      <c r="V102" s="278"/>
      <c r="W102" s="280"/>
      <c r="X102" s="280"/>
      <c r="Y102" s="280"/>
      <c r="Z102" s="281"/>
    </row>
    <row r="103" spans="1:26" s="86" customFormat="1" ht="24" customHeight="1" x14ac:dyDescent="0.4">
      <c r="A103" s="81">
        <f>'Weekly Menus'!C19</f>
        <v>0</v>
      </c>
      <c r="B103" s="109"/>
      <c r="C103" s="82">
        <f>'9-12'!B76</f>
        <v>0</v>
      </c>
      <c r="D103" s="111"/>
      <c r="E103" s="112"/>
      <c r="F103" s="113"/>
      <c r="G103" s="92">
        <f>'9-12'!C76</f>
        <v>0</v>
      </c>
      <c r="H103" s="90">
        <f>'9-12'!D76</f>
        <v>0</v>
      </c>
      <c r="I103" s="90">
        <f>'9-12'!F76</f>
        <v>0</v>
      </c>
      <c r="J103" s="90">
        <f>'9-12'!H76</f>
        <v>0</v>
      </c>
      <c r="K103" s="90">
        <f>'9-12'!I76</f>
        <v>0</v>
      </c>
      <c r="L103" s="90">
        <f>'9-12'!J76</f>
        <v>0</v>
      </c>
      <c r="M103" s="90">
        <f>'9-12'!K76</f>
        <v>0</v>
      </c>
      <c r="N103" s="90">
        <f>'9-12'!L76</f>
        <v>0</v>
      </c>
      <c r="O103" s="90">
        <f>'9-12'!M76</f>
        <v>0</v>
      </c>
      <c r="P103" s="93">
        <f t="shared" si="6"/>
        <v>0</v>
      </c>
      <c r="Q103" s="277"/>
      <c r="R103" s="277"/>
      <c r="S103" s="278"/>
      <c r="T103" s="279"/>
      <c r="U103" s="277"/>
      <c r="V103" s="278"/>
      <c r="W103" s="280"/>
      <c r="X103" s="280"/>
      <c r="Y103" s="280"/>
      <c r="Z103" s="281"/>
    </row>
    <row r="104" spans="1:26" s="86" customFormat="1" ht="24" customHeight="1" x14ac:dyDescent="0.4">
      <c r="A104" s="81">
        <f>'Weekly Menus'!C20</f>
        <v>0</v>
      </c>
      <c r="B104" s="109"/>
      <c r="C104" s="82">
        <f>'9-12'!B77</f>
        <v>0</v>
      </c>
      <c r="D104" s="111"/>
      <c r="E104" s="112"/>
      <c r="F104" s="113"/>
      <c r="G104" s="92">
        <f>'9-12'!C77</f>
        <v>0</v>
      </c>
      <c r="H104" s="90">
        <f>'9-12'!D77</f>
        <v>0</v>
      </c>
      <c r="I104" s="90">
        <f>'9-12'!F77</f>
        <v>0</v>
      </c>
      <c r="J104" s="90">
        <f>'9-12'!H77</f>
        <v>0</v>
      </c>
      <c r="K104" s="90">
        <f>'9-12'!I77</f>
        <v>0</v>
      </c>
      <c r="L104" s="90">
        <f>'9-12'!J77</f>
        <v>0</v>
      </c>
      <c r="M104" s="90">
        <f>'9-12'!K77</f>
        <v>0</v>
      </c>
      <c r="N104" s="90">
        <f>'9-12'!L77</f>
        <v>0</v>
      </c>
      <c r="O104" s="90">
        <f>'9-12'!M77</f>
        <v>0</v>
      </c>
      <c r="P104" s="93">
        <f t="shared" si="6"/>
        <v>0</v>
      </c>
      <c r="Q104" s="277"/>
      <c r="R104" s="277"/>
      <c r="S104" s="278"/>
      <c r="T104" s="279"/>
      <c r="U104" s="277"/>
      <c r="V104" s="278"/>
      <c r="W104" s="280"/>
      <c r="X104" s="280"/>
      <c r="Y104" s="280"/>
      <c r="Z104" s="281"/>
    </row>
    <row r="105" spans="1:26" s="86" customFormat="1" ht="24" customHeight="1" x14ac:dyDescent="0.4">
      <c r="A105" s="81">
        <f>'Weekly Menus'!C21</f>
        <v>0</v>
      </c>
      <c r="B105" s="109"/>
      <c r="C105" s="82">
        <f>'9-12'!B78</f>
        <v>0</v>
      </c>
      <c r="D105" s="111"/>
      <c r="E105" s="112"/>
      <c r="F105" s="113"/>
      <c r="G105" s="92">
        <f>'9-12'!C78</f>
        <v>0</v>
      </c>
      <c r="H105" s="90">
        <f>'9-12'!D78</f>
        <v>0</v>
      </c>
      <c r="I105" s="90">
        <f>'9-12'!F78</f>
        <v>0</v>
      </c>
      <c r="J105" s="90">
        <f>'9-12'!H78</f>
        <v>0</v>
      </c>
      <c r="K105" s="90">
        <f>'9-12'!I78</f>
        <v>0</v>
      </c>
      <c r="L105" s="90">
        <f>'9-12'!J78</f>
        <v>0</v>
      </c>
      <c r="M105" s="90">
        <f>'9-12'!K78</f>
        <v>0</v>
      </c>
      <c r="N105" s="90">
        <f>'9-12'!L78</f>
        <v>0</v>
      </c>
      <c r="O105" s="90">
        <f>'9-12'!M78</f>
        <v>0</v>
      </c>
      <c r="P105" s="93">
        <f t="shared" si="6"/>
        <v>0</v>
      </c>
      <c r="Q105" s="277"/>
      <c r="R105" s="277"/>
      <c r="S105" s="278"/>
      <c r="T105" s="279"/>
      <c r="U105" s="277"/>
      <c r="V105" s="278"/>
      <c r="W105" s="280"/>
      <c r="X105" s="280"/>
      <c r="Y105" s="280"/>
      <c r="Z105" s="281"/>
    </row>
    <row r="106" spans="1:26" s="86" customFormat="1" ht="24" customHeight="1" x14ac:dyDescent="0.4">
      <c r="A106" s="81">
        <f>'Weekly Menus'!C22</f>
        <v>0</v>
      </c>
      <c r="B106" s="109"/>
      <c r="C106" s="82">
        <f>'9-12'!B79</f>
        <v>0</v>
      </c>
      <c r="D106" s="111"/>
      <c r="E106" s="112"/>
      <c r="F106" s="113"/>
      <c r="G106" s="92">
        <f>'9-12'!C79</f>
        <v>0</v>
      </c>
      <c r="H106" s="90">
        <f>'9-12'!D79</f>
        <v>0</v>
      </c>
      <c r="I106" s="90">
        <f>'9-12'!F79</f>
        <v>0</v>
      </c>
      <c r="J106" s="90">
        <f>'9-12'!H79</f>
        <v>0</v>
      </c>
      <c r="K106" s="90">
        <f>'9-12'!I79</f>
        <v>0</v>
      </c>
      <c r="L106" s="90">
        <f>'9-12'!J79</f>
        <v>0</v>
      </c>
      <c r="M106" s="90">
        <f>'9-12'!K79</f>
        <v>0</v>
      </c>
      <c r="N106" s="90">
        <f>'9-12'!L79</f>
        <v>0</v>
      </c>
      <c r="O106" s="90">
        <f>'9-12'!M79</f>
        <v>0</v>
      </c>
      <c r="P106" s="93">
        <f t="shared" si="6"/>
        <v>0</v>
      </c>
      <c r="Q106" s="277"/>
      <c r="R106" s="277"/>
      <c r="S106" s="278"/>
      <c r="T106" s="279"/>
      <c r="U106" s="277"/>
      <c r="V106" s="278"/>
      <c r="W106" s="280"/>
      <c r="X106" s="280"/>
      <c r="Y106" s="280"/>
      <c r="Z106" s="281"/>
    </row>
    <row r="107" spans="1:26" s="86" customFormat="1" ht="24" customHeight="1" x14ac:dyDescent="0.4">
      <c r="A107" s="81">
        <f>'Weekly Menus'!C23</f>
        <v>0</v>
      </c>
      <c r="B107" s="109"/>
      <c r="C107" s="82">
        <f>'9-12'!B80</f>
        <v>0</v>
      </c>
      <c r="D107" s="111"/>
      <c r="E107" s="112"/>
      <c r="F107" s="113"/>
      <c r="G107" s="92">
        <f>'9-12'!C80</f>
        <v>0</v>
      </c>
      <c r="H107" s="90">
        <f>'9-12'!D80</f>
        <v>0</v>
      </c>
      <c r="I107" s="90">
        <f>'9-12'!F80</f>
        <v>0</v>
      </c>
      <c r="J107" s="90">
        <f>'9-12'!H80</f>
        <v>0</v>
      </c>
      <c r="K107" s="90">
        <f>'9-12'!I80</f>
        <v>0</v>
      </c>
      <c r="L107" s="90">
        <f>'9-12'!J80</f>
        <v>0</v>
      </c>
      <c r="M107" s="90">
        <f>'9-12'!K80</f>
        <v>0</v>
      </c>
      <c r="N107" s="90">
        <f>'9-12'!L80</f>
        <v>0</v>
      </c>
      <c r="O107" s="90">
        <f>'9-12'!M80</f>
        <v>0</v>
      </c>
      <c r="P107" s="93">
        <f t="shared" si="6"/>
        <v>0</v>
      </c>
      <c r="Q107" s="277"/>
      <c r="R107" s="277"/>
      <c r="S107" s="278"/>
      <c r="T107" s="279"/>
      <c r="U107" s="277"/>
      <c r="V107" s="278"/>
      <c r="W107" s="280"/>
      <c r="X107" s="280"/>
      <c r="Y107" s="280"/>
      <c r="Z107" s="281"/>
    </row>
    <row r="108" spans="1:26" s="86" customFormat="1" ht="24" customHeight="1" x14ac:dyDescent="0.4">
      <c r="A108" s="81">
        <f>'Weekly Menus'!C24</f>
        <v>0</v>
      </c>
      <c r="B108" s="109"/>
      <c r="C108" s="82">
        <f>'9-12'!B81</f>
        <v>0</v>
      </c>
      <c r="D108" s="111"/>
      <c r="E108" s="112"/>
      <c r="F108" s="113"/>
      <c r="G108" s="92">
        <f>'9-12'!C81</f>
        <v>0</v>
      </c>
      <c r="H108" s="90">
        <f>'9-12'!D81</f>
        <v>0</v>
      </c>
      <c r="I108" s="90">
        <f>'9-12'!F81</f>
        <v>0</v>
      </c>
      <c r="J108" s="90">
        <f>'9-12'!H81</f>
        <v>0</v>
      </c>
      <c r="K108" s="90">
        <f>'9-12'!I81</f>
        <v>0</v>
      </c>
      <c r="L108" s="90">
        <f>'9-12'!J81</f>
        <v>0</v>
      </c>
      <c r="M108" s="90">
        <f>'9-12'!K81</f>
        <v>0</v>
      </c>
      <c r="N108" s="90">
        <f>'9-12'!L81</f>
        <v>0</v>
      </c>
      <c r="O108" s="90">
        <f>'9-12'!M81</f>
        <v>0</v>
      </c>
      <c r="P108" s="93">
        <f t="shared" si="6"/>
        <v>0</v>
      </c>
      <c r="Q108" s="277"/>
      <c r="R108" s="277"/>
      <c r="S108" s="278"/>
      <c r="T108" s="279"/>
      <c r="U108" s="277"/>
      <c r="V108" s="278"/>
      <c r="W108" s="280"/>
      <c r="X108" s="280"/>
      <c r="Y108" s="280"/>
      <c r="Z108" s="281"/>
    </row>
    <row r="109" spans="1:26" s="86" customFormat="1" ht="24" customHeight="1" x14ac:dyDescent="0.4">
      <c r="A109" s="81">
        <f>'Weekly Menus'!C25</f>
        <v>0</v>
      </c>
      <c r="B109" s="109"/>
      <c r="C109" s="82">
        <f>'9-12'!B82</f>
        <v>0</v>
      </c>
      <c r="D109" s="111"/>
      <c r="E109" s="112"/>
      <c r="F109" s="113"/>
      <c r="G109" s="92">
        <f>'9-12'!C82</f>
        <v>0</v>
      </c>
      <c r="H109" s="90">
        <f>'9-12'!D82</f>
        <v>0</v>
      </c>
      <c r="I109" s="90">
        <f>'9-12'!F82</f>
        <v>0</v>
      </c>
      <c r="J109" s="90">
        <f>'9-12'!H82</f>
        <v>0</v>
      </c>
      <c r="K109" s="90">
        <f>'9-12'!I82</f>
        <v>0</v>
      </c>
      <c r="L109" s="90">
        <f>'9-12'!J82</f>
        <v>0</v>
      </c>
      <c r="M109" s="90">
        <f>'9-12'!K82</f>
        <v>0</v>
      </c>
      <c r="N109" s="90">
        <f>'9-12'!L82</f>
        <v>0</v>
      </c>
      <c r="O109" s="90">
        <f>'9-12'!M82</f>
        <v>0</v>
      </c>
      <c r="P109" s="93">
        <f t="shared" si="6"/>
        <v>0</v>
      </c>
      <c r="Q109" s="277"/>
      <c r="R109" s="277"/>
      <c r="S109" s="278"/>
      <c r="T109" s="279"/>
      <c r="U109" s="277"/>
      <c r="V109" s="278"/>
      <c r="W109" s="280"/>
      <c r="X109" s="280"/>
      <c r="Y109" s="280"/>
      <c r="Z109" s="281"/>
    </row>
    <row r="110" spans="1:26" s="86" customFormat="1" ht="24" customHeight="1" thickBot="1" x14ac:dyDescent="0.45">
      <c r="A110" s="97">
        <f>'Weekly Menus'!C26</f>
        <v>0</v>
      </c>
      <c r="B110" s="110"/>
      <c r="C110" s="82">
        <f>'9-12'!B83</f>
        <v>0</v>
      </c>
      <c r="D110" s="114"/>
      <c r="E110" s="115"/>
      <c r="F110" s="116"/>
      <c r="G110" s="92">
        <f>'9-12'!C83</f>
        <v>0</v>
      </c>
      <c r="H110" s="90">
        <f>'9-12'!D83</f>
        <v>0</v>
      </c>
      <c r="I110" s="90">
        <f>'9-12'!F83</f>
        <v>0</v>
      </c>
      <c r="J110" s="90">
        <f>'9-12'!H83</f>
        <v>0</v>
      </c>
      <c r="K110" s="90">
        <f>'9-12'!I83</f>
        <v>0</v>
      </c>
      <c r="L110" s="90">
        <f>'9-12'!J83</f>
        <v>0</v>
      </c>
      <c r="M110" s="90">
        <f>'9-12'!K83</f>
        <v>0</v>
      </c>
      <c r="N110" s="90">
        <f>'9-12'!L83</f>
        <v>0</v>
      </c>
      <c r="O110" s="90">
        <f>'9-12'!M83</f>
        <v>0</v>
      </c>
      <c r="P110" s="93">
        <f t="shared" si="6"/>
        <v>0</v>
      </c>
      <c r="Q110" s="282"/>
      <c r="R110" s="282"/>
      <c r="S110" s="283"/>
      <c r="T110" s="284"/>
      <c r="U110" s="282"/>
      <c r="V110" s="283"/>
      <c r="W110" s="285"/>
      <c r="X110" s="285"/>
      <c r="Y110" s="285"/>
      <c r="Z110" s="286"/>
    </row>
    <row r="111" spans="1:26" s="86" customFormat="1" ht="24" customHeight="1" x14ac:dyDescent="0.4">
      <c r="A111" s="262" t="s">
        <v>55</v>
      </c>
      <c r="B111" s="263"/>
      <c r="C111" s="263"/>
      <c r="D111" s="263"/>
      <c r="E111" s="263"/>
      <c r="F111" s="263"/>
      <c r="G111" s="101"/>
      <c r="H111" s="101"/>
      <c r="I111" s="101"/>
      <c r="J111" s="101"/>
      <c r="K111" s="101"/>
      <c r="L111" s="101"/>
      <c r="M111" s="101"/>
      <c r="N111" s="101"/>
      <c r="O111" s="101"/>
      <c r="P111" s="102"/>
      <c r="Q111" s="264" t="s">
        <v>59</v>
      </c>
      <c r="R111" s="265"/>
      <c r="S111" s="265"/>
      <c r="T111" s="265"/>
      <c r="U111" s="265"/>
      <c r="V111" s="265"/>
      <c r="W111" s="265"/>
      <c r="X111" s="265"/>
      <c r="Y111" s="265"/>
      <c r="Z111" s="266"/>
    </row>
    <row r="112" spans="1:26" s="86" customFormat="1" ht="24" customHeight="1" x14ac:dyDescent="0.4">
      <c r="A112" s="273" t="s">
        <v>54</v>
      </c>
      <c r="B112" s="274"/>
      <c r="C112" s="274"/>
      <c r="D112" s="274"/>
      <c r="E112" s="274"/>
      <c r="F112" s="274"/>
      <c r="G112" s="88">
        <f>SUM(G91:G110)</f>
        <v>0</v>
      </c>
      <c r="H112" s="88">
        <f>SUM(H91:H110)</f>
        <v>0</v>
      </c>
      <c r="I112" s="88">
        <f t="shared" ref="I112:P112" si="7">SUM(I91:I110)</f>
        <v>0</v>
      </c>
      <c r="J112" s="88">
        <f t="shared" si="7"/>
        <v>0</v>
      </c>
      <c r="K112" s="88">
        <f t="shared" si="7"/>
        <v>0</v>
      </c>
      <c r="L112" s="88">
        <f t="shared" si="7"/>
        <v>0</v>
      </c>
      <c r="M112" s="88">
        <f t="shared" si="7"/>
        <v>0</v>
      </c>
      <c r="N112" s="88">
        <f t="shared" si="7"/>
        <v>0</v>
      </c>
      <c r="O112" s="88">
        <f t="shared" si="7"/>
        <v>0</v>
      </c>
      <c r="P112" s="103">
        <f t="shared" si="7"/>
        <v>0</v>
      </c>
      <c r="Q112" s="267"/>
      <c r="R112" s="268"/>
      <c r="S112" s="268"/>
      <c r="T112" s="268"/>
      <c r="U112" s="268"/>
      <c r="V112" s="268"/>
      <c r="W112" s="268"/>
      <c r="X112" s="268"/>
      <c r="Y112" s="268"/>
      <c r="Z112" s="269"/>
    </row>
    <row r="113" spans="1:26" s="86" customFormat="1" ht="24" customHeight="1" thickBot="1" x14ac:dyDescent="0.45">
      <c r="A113" s="275" t="s">
        <v>64</v>
      </c>
      <c r="B113" s="276"/>
      <c r="C113" s="276"/>
      <c r="D113" s="276"/>
      <c r="E113" s="276"/>
      <c r="F113" s="276"/>
      <c r="G113" s="89">
        <f>SUM(G36,G74,G112)</f>
        <v>0</v>
      </c>
      <c r="H113" s="89">
        <f t="shared" ref="H113:P113" si="8">SUM(H36,H74,H112)</f>
        <v>0</v>
      </c>
      <c r="I113" s="89">
        <f t="shared" si="8"/>
        <v>0</v>
      </c>
      <c r="J113" s="89">
        <f t="shared" si="8"/>
        <v>0</v>
      </c>
      <c r="K113" s="89">
        <f t="shared" si="8"/>
        <v>0</v>
      </c>
      <c r="L113" s="89">
        <f t="shared" si="8"/>
        <v>0</v>
      </c>
      <c r="M113" s="89">
        <f t="shared" si="8"/>
        <v>0</v>
      </c>
      <c r="N113" s="89">
        <f t="shared" si="8"/>
        <v>0</v>
      </c>
      <c r="O113" s="89">
        <f t="shared" si="8"/>
        <v>0</v>
      </c>
      <c r="P113" s="104">
        <f t="shared" si="8"/>
        <v>0</v>
      </c>
      <c r="Q113" s="270"/>
      <c r="R113" s="271"/>
      <c r="S113" s="271"/>
      <c r="T113" s="271"/>
      <c r="U113" s="271"/>
      <c r="V113" s="271"/>
      <c r="W113" s="271"/>
      <c r="X113" s="271"/>
      <c r="Y113" s="271"/>
      <c r="Z113" s="272"/>
    </row>
    <row r="114" spans="1:26" s="86" customFormat="1" ht="15" customHeight="1" thickBot="1" x14ac:dyDescent="0.45">
      <c r="A114" s="74"/>
      <c r="B114" s="29"/>
      <c r="C114" s="29"/>
      <c r="D114" s="76"/>
      <c r="E114" s="76"/>
      <c r="F114" s="74"/>
      <c r="G114" s="74"/>
      <c r="H114" s="29"/>
      <c r="I114" s="76"/>
      <c r="J114" s="76"/>
      <c r="K114" s="76"/>
      <c r="L114" s="28"/>
    </row>
    <row r="115" spans="1:26" s="86" customFormat="1" ht="24" customHeight="1" x14ac:dyDescent="0.4">
      <c r="A115" s="373" t="s">
        <v>71</v>
      </c>
      <c r="B115" s="374"/>
      <c r="C115" s="374"/>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5"/>
    </row>
    <row r="116" spans="1:26" s="86" customFormat="1" ht="15" customHeight="1" x14ac:dyDescent="0.4">
      <c r="A116" s="123"/>
      <c r="B116" s="124"/>
      <c r="C116" s="124"/>
      <c r="D116" s="124"/>
      <c r="E116" s="124"/>
      <c r="F116" s="124"/>
      <c r="G116" s="124"/>
      <c r="H116" s="124"/>
      <c r="I116" s="124"/>
      <c r="J116" s="124"/>
      <c r="K116" s="124"/>
      <c r="L116" s="124"/>
      <c r="M116" s="124"/>
      <c r="N116" s="125"/>
      <c r="O116" s="125"/>
      <c r="P116" s="125"/>
      <c r="Q116" s="126"/>
      <c r="R116" s="126"/>
      <c r="S116" s="126"/>
      <c r="T116" s="126"/>
      <c r="U116" s="126"/>
      <c r="V116" s="126"/>
      <c r="W116" s="126"/>
      <c r="X116" s="126"/>
      <c r="Y116" s="126"/>
      <c r="Z116" s="127"/>
    </row>
    <row r="117" spans="1:26" s="86" customFormat="1" ht="15" customHeight="1" x14ac:dyDescent="0.4">
      <c r="A117" s="143" t="s">
        <v>61</v>
      </c>
      <c r="B117" s="129" t="s">
        <v>8</v>
      </c>
      <c r="C117" s="130"/>
      <c r="D117" s="124"/>
      <c r="E117" s="130"/>
      <c r="F117" s="130"/>
      <c r="G117" s="131"/>
      <c r="H117" s="131"/>
      <c r="I117" s="131"/>
      <c r="J117" s="131"/>
      <c r="K117" s="124"/>
      <c r="L117" s="124"/>
      <c r="M117" s="124"/>
      <c r="N117" s="125"/>
      <c r="O117" s="125"/>
      <c r="P117" s="125"/>
      <c r="Q117" s="131"/>
      <c r="R117" s="131"/>
      <c r="S117" s="131"/>
      <c r="T117" s="131"/>
      <c r="U117" s="131"/>
      <c r="V117" s="131"/>
      <c r="W117" s="131"/>
      <c r="X117" s="131"/>
      <c r="Y117" s="131"/>
      <c r="Z117" s="132"/>
    </row>
    <row r="118" spans="1:26" s="86" customFormat="1" ht="15" customHeight="1" x14ac:dyDescent="0.4">
      <c r="A118" s="143"/>
      <c r="B118" s="130"/>
      <c r="C118" s="130"/>
      <c r="D118" s="130"/>
      <c r="E118" s="130"/>
      <c r="F118" s="130"/>
      <c r="G118" s="130"/>
      <c r="H118" s="129"/>
      <c r="I118" s="130"/>
      <c r="J118" s="124"/>
      <c r="K118" s="124"/>
      <c r="L118" s="124"/>
      <c r="M118" s="124"/>
      <c r="N118" s="125"/>
      <c r="O118" s="125"/>
      <c r="P118" s="125"/>
      <c r="Q118" s="131"/>
      <c r="R118" s="131"/>
      <c r="S118" s="131"/>
      <c r="T118" s="131"/>
      <c r="U118" s="131"/>
      <c r="V118" s="131"/>
      <c r="W118" s="131"/>
      <c r="X118" s="131"/>
      <c r="Y118" s="131"/>
      <c r="Z118" s="132"/>
    </row>
    <row r="119" spans="1:26" s="86" customFormat="1" ht="15" customHeight="1" thickBot="1" x14ac:dyDescent="0.45">
      <c r="A119" s="143" t="s">
        <v>56</v>
      </c>
      <c r="B119" s="130"/>
      <c r="C119" s="130"/>
      <c r="D119" s="130"/>
      <c r="E119" s="130"/>
      <c r="F119" s="130"/>
      <c r="G119" s="130"/>
      <c r="H119" s="129"/>
      <c r="I119" s="130"/>
      <c r="J119" s="124"/>
      <c r="K119" s="124"/>
      <c r="L119" s="124"/>
      <c r="M119" s="124"/>
      <c r="N119" s="125"/>
      <c r="O119" s="125"/>
      <c r="P119" s="125"/>
      <c r="Q119" s="131"/>
      <c r="R119" s="131"/>
      <c r="S119" s="131"/>
      <c r="T119" s="131"/>
      <c r="U119" s="131"/>
      <c r="V119" s="131"/>
      <c r="W119" s="131"/>
      <c r="X119" s="131"/>
      <c r="Y119" s="131"/>
      <c r="Z119" s="132"/>
    </row>
    <row r="120" spans="1:26" s="86" customFormat="1" ht="15" customHeight="1" thickBot="1" x14ac:dyDescent="0.45">
      <c r="A120" s="143"/>
      <c r="B120" s="130"/>
      <c r="C120" s="130"/>
      <c r="D120" s="130"/>
      <c r="E120" s="367" t="s">
        <v>51</v>
      </c>
      <c r="F120" s="368"/>
      <c r="G120" s="368"/>
      <c r="H120" s="368"/>
      <c r="I120" s="368"/>
      <c r="J120" s="368"/>
      <c r="K120" s="368"/>
      <c r="L120" s="368"/>
      <c r="M120" s="369"/>
      <c r="N120" s="124"/>
      <c r="O120" s="124"/>
      <c r="P120" s="370" t="s">
        <v>53</v>
      </c>
      <c r="Q120" s="371"/>
      <c r="R120" s="371"/>
      <c r="S120" s="371"/>
      <c r="T120" s="371"/>
      <c r="U120" s="371"/>
      <c r="V120" s="371"/>
      <c r="W120" s="371"/>
      <c r="X120" s="372"/>
      <c r="Y120" s="131"/>
      <c r="Z120" s="132"/>
    </row>
    <row r="121" spans="1:26" s="86" customFormat="1" ht="15" customHeight="1" x14ac:dyDescent="0.45">
      <c r="A121" s="144" t="s">
        <v>57</v>
      </c>
      <c r="B121" s="133"/>
      <c r="C121" s="133"/>
      <c r="D121" s="134"/>
      <c r="E121" s="348"/>
      <c r="F121" s="349"/>
      <c r="G121" s="349"/>
      <c r="H121" s="352" t="s">
        <v>50</v>
      </c>
      <c r="I121" s="352"/>
      <c r="J121" s="354" t="s">
        <v>25</v>
      </c>
      <c r="K121" s="354"/>
      <c r="L121" s="354" t="s">
        <v>26</v>
      </c>
      <c r="M121" s="356"/>
      <c r="N121" s="135"/>
      <c r="O121" s="136"/>
      <c r="P121" s="358"/>
      <c r="Q121" s="359"/>
      <c r="R121" s="360"/>
      <c r="S121" s="343" t="s">
        <v>52</v>
      </c>
      <c r="T121" s="343"/>
      <c r="U121" s="343" t="s">
        <v>25</v>
      </c>
      <c r="V121" s="343"/>
      <c r="W121" s="343" t="s">
        <v>26</v>
      </c>
      <c r="X121" s="345"/>
      <c r="Y121" s="131"/>
      <c r="Z121" s="132"/>
    </row>
    <row r="122" spans="1:26" s="86" customFormat="1" ht="15" customHeight="1" x14ac:dyDescent="0.45">
      <c r="A122" s="144" t="s">
        <v>58</v>
      </c>
      <c r="B122" s="133"/>
      <c r="C122" s="133"/>
      <c r="D122" s="134"/>
      <c r="E122" s="350"/>
      <c r="F122" s="351"/>
      <c r="G122" s="351"/>
      <c r="H122" s="353"/>
      <c r="I122" s="353"/>
      <c r="J122" s="355"/>
      <c r="K122" s="355"/>
      <c r="L122" s="355"/>
      <c r="M122" s="357"/>
      <c r="N122" s="137"/>
      <c r="O122" s="137"/>
      <c r="P122" s="361"/>
      <c r="Q122" s="362"/>
      <c r="R122" s="363"/>
      <c r="S122" s="344"/>
      <c r="T122" s="344"/>
      <c r="U122" s="344"/>
      <c r="V122" s="344"/>
      <c r="W122" s="344"/>
      <c r="X122" s="346"/>
      <c r="Y122" s="131"/>
      <c r="Z122" s="132"/>
    </row>
    <row r="123" spans="1:26" s="86" customFormat="1" ht="15" customHeight="1" x14ac:dyDescent="0.4">
      <c r="A123" s="128"/>
      <c r="B123" s="130"/>
      <c r="C123" s="130"/>
      <c r="D123" s="130"/>
      <c r="E123" s="330" t="s">
        <v>47</v>
      </c>
      <c r="F123" s="331"/>
      <c r="G123" s="331"/>
      <c r="H123" s="347" t="s">
        <v>24</v>
      </c>
      <c r="I123" s="347"/>
      <c r="J123" s="334"/>
      <c r="K123" s="334"/>
      <c r="L123" s="335"/>
      <c r="M123" s="336"/>
      <c r="N123" s="137"/>
      <c r="O123" s="137"/>
      <c r="P123" s="337" t="s">
        <v>47</v>
      </c>
      <c r="Q123" s="338"/>
      <c r="R123" s="338"/>
      <c r="S123" s="347" t="s">
        <v>24</v>
      </c>
      <c r="T123" s="347"/>
      <c r="U123" s="317"/>
      <c r="V123" s="318"/>
      <c r="W123" s="317"/>
      <c r="X123" s="319"/>
      <c r="Y123" s="131"/>
      <c r="Z123" s="132"/>
    </row>
    <row r="124" spans="1:26" s="86" customFormat="1" ht="15" customHeight="1" x14ac:dyDescent="0.4">
      <c r="A124" s="138"/>
      <c r="B124" s="131"/>
      <c r="C124" s="131"/>
      <c r="D124" s="131"/>
      <c r="E124" s="330" t="s">
        <v>48</v>
      </c>
      <c r="F124" s="331"/>
      <c r="G124" s="331"/>
      <c r="H124" s="332"/>
      <c r="I124" s="332"/>
      <c r="J124" s="334"/>
      <c r="K124" s="334"/>
      <c r="L124" s="335"/>
      <c r="M124" s="336"/>
      <c r="N124" s="137"/>
      <c r="O124" s="137"/>
      <c r="P124" s="337" t="s">
        <v>48</v>
      </c>
      <c r="Q124" s="338"/>
      <c r="R124" s="338"/>
      <c r="S124" s="339"/>
      <c r="T124" s="340"/>
      <c r="U124" s="317"/>
      <c r="V124" s="318"/>
      <c r="W124" s="317"/>
      <c r="X124" s="319"/>
      <c r="Y124" s="131"/>
      <c r="Z124" s="132"/>
    </row>
    <row r="125" spans="1:26" s="86" customFormat="1" ht="15" customHeight="1" thickBot="1" x14ac:dyDescent="0.45">
      <c r="A125" s="138"/>
      <c r="B125" s="131"/>
      <c r="C125" s="131"/>
      <c r="D125" s="131"/>
      <c r="E125" s="320" t="s">
        <v>49</v>
      </c>
      <c r="F125" s="321"/>
      <c r="G125" s="321"/>
      <c r="H125" s="333"/>
      <c r="I125" s="333"/>
      <c r="J125" s="322"/>
      <c r="K125" s="322"/>
      <c r="L125" s="323"/>
      <c r="M125" s="324"/>
      <c r="N125" s="137"/>
      <c r="O125" s="137"/>
      <c r="P125" s="325" t="s">
        <v>49</v>
      </c>
      <c r="Q125" s="326"/>
      <c r="R125" s="326"/>
      <c r="S125" s="341"/>
      <c r="T125" s="342"/>
      <c r="U125" s="327"/>
      <c r="V125" s="328"/>
      <c r="W125" s="327"/>
      <c r="X125" s="329"/>
      <c r="Y125" s="131"/>
      <c r="Z125" s="132"/>
    </row>
    <row r="126" spans="1:26" s="86" customFormat="1" ht="15" customHeight="1" thickBot="1" x14ac:dyDescent="0.45">
      <c r="A126" s="139"/>
      <c r="B126" s="140"/>
      <c r="C126" s="140"/>
      <c r="D126" s="140"/>
      <c r="E126" s="140"/>
      <c r="F126" s="140"/>
      <c r="G126" s="140"/>
      <c r="H126" s="140"/>
      <c r="I126" s="140"/>
      <c r="J126" s="140"/>
      <c r="K126" s="140"/>
      <c r="L126" s="141"/>
      <c r="M126" s="141"/>
      <c r="N126" s="142"/>
      <c r="O126" s="142"/>
      <c r="P126" s="142"/>
      <c r="Q126" s="131"/>
      <c r="R126" s="131"/>
      <c r="S126" s="131"/>
      <c r="T126" s="131"/>
      <c r="U126" s="131"/>
      <c r="V126" s="131"/>
      <c r="W126" s="131"/>
      <c r="X126" s="131"/>
      <c r="Y126" s="131"/>
      <c r="Z126" s="132"/>
    </row>
    <row r="127" spans="1:26" s="86" customFormat="1" ht="15" customHeight="1" x14ac:dyDescent="0.4">
      <c r="A127" s="302" t="s">
        <v>65</v>
      </c>
      <c r="B127" s="304" t="s">
        <v>31</v>
      </c>
      <c r="C127" s="306" t="s">
        <v>41</v>
      </c>
      <c r="D127" s="308" t="s">
        <v>39</v>
      </c>
      <c r="E127" s="297"/>
      <c r="F127" s="309"/>
      <c r="G127" s="310" t="s">
        <v>42</v>
      </c>
      <c r="H127" s="311"/>
      <c r="I127" s="311"/>
      <c r="J127" s="311"/>
      <c r="K127" s="311"/>
      <c r="L127" s="311"/>
      <c r="M127" s="311"/>
      <c r="N127" s="311"/>
      <c r="O127" s="311"/>
      <c r="P127" s="312"/>
      <c r="Q127" s="313" t="s">
        <v>32</v>
      </c>
      <c r="R127" s="291"/>
      <c r="S127" s="314"/>
      <c r="T127" s="290" t="s">
        <v>33</v>
      </c>
      <c r="U127" s="291"/>
      <c r="V127" s="292"/>
      <c r="W127" s="296" t="s">
        <v>34</v>
      </c>
      <c r="X127" s="297"/>
      <c r="Y127" s="297"/>
      <c r="Z127" s="298"/>
    </row>
    <row r="128" spans="1:26" s="86" customFormat="1" ht="75" customHeight="1" x14ac:dyDescent="0.4">
      <c r="A128" s="303"/>
      <c r="B128" s="305"/>
      <c r="C128" s="307"/>
      <c r="D128" s="83" t="s">
        <v>35</v>
      </c>
      <c r="E128" s="84" t="s">
        <v>36</v>
      </c>
      <c r="F128" s="87" t="s">
        <v>37</v>
      </c>
      <c r="G128" s="79" t="s">
        <v>0</v>
      </c>
      <c r="H128" s="72" t="s">
        <v>72</v>
      </c>
      <c r="I128" s="72" t="s">
        <v>1</v>
      </c>
      <c r="J128" s="73" t="s">
        <v>43</v>
      </c>
      <c r="K128" s="73" t="s">
        <v>44</v>
      </c>
      <c r="L128" s="73" t="s">
        <v>2</v>
      </c>
      <c r="M128" s="73" t="s">
        <v>3</v>
      </c>
      <c r="N128" s="73" t="s">
        <v>4</v>
      </c>
      <c r="O128" s="73" t="s">
        <v>45</v>
      </c>
      <c r="P128" s="80" t="s">
        <v>46</v>
      </c>
      <c r="Q128" s="315"/>
      <c r="R128" s="294"/>
      <c r="S128" s="316"/>
      <c r="T128" s="293"/>
      <c r="U128" s="294"/>
      <c r="V128" s="295"/>
      <c r="W128" s="299"/>
      <c r="X128" s="300"/>
      <c r="Y128" s="300"/>
      <c r="Z128" s="301"/>
    </row>
    <row r="129" spans="1:26" s="86" customFormat="1" ht="24" customHeight="1" x14ac:dyDescent="0.4">
      <c r="A129" s="81">
        <f>'Weekly Menus'!D7</f>
        <v>0</v>
      </c>
      <c r="B129" s="109"/>
      <c r="C129" s="82">
        <f>'9-12'!B93</f>
        <v>0</v>
      </c>
      <c r="D129" s="111"/>
      <c r="E129" s="112"/>
      <c r="F129" s="113"/>
      <c r="G129" s="92">
        <f>'9-12'!C93</f>
        <v>0</v>
      </c>
      <c r="H129" s="90">
        <f>'9-12'!D93</f>
        <v>0</v>
      </c>
      <c r="I129" s="90">
        <f>'9-12'!F93</f>
        <v>0</v>
      </c>
      <c r="J129" s="90">
        <f>'9-12'!H93</f>
        <v>0</v>
      </c>
      <c r="K129" s="90">
        <f>'9-12'!I93</f>
        <v>0</v>
      </c>
      <c r="L129" s="90">
        <f>'9-12'!J93</f>
        <v>0</v>
      </c>
      <c r="M129" s="90">
        <f>'9-12'!K93</f>
        <v>0</v>
      </c>
      <c r="N129" s="90">
        <f>'9-12'!L93</f>
        <v>0</v>
      </c>
      <c r="O129" s="90">
        <f>'9-12'!M93</f>
        <v>0</v>
      </c>
      <c r="P129" s="93">
        <f>SUM(J129:O129)</f>
        <v>0</v>
      </c>
      <c r="Q129" s="277"/>
      <c r="R129" s="277"/>
      <c r="S129" s="278"/>
      <c r="T129" s="279"/>
      <c r="U129" s="277"/>
      <c r="V129" s="278"/>
      <c r="W129" s="287"/>
      <c r="X129" s="288"/>
      <c r="Y129" s="288"/>
      <c r="Z129" s="289"/>
    </row>
    <row r="130" spans="1:26" s="86" customFormat="1" ht="24" customHeight="1" x14ac:dyDescent="0.4">
      <c r="A130" s="81">
        <f>'Weekly Menus'!D8</f>
        <v>0</v>
      </c>
      <c r="B130" s="109"/>
      <c r="C130" s="82">
        <f>'9-12'!B94</f>
        <v>0</v>
      </c>
      <c r="D130" s="111"/>
      <c r="E130" s="112"/>
      <c r="F130" s="113"/>
      <c r="G130" s="92">
        <f>'9-12'!C94</f>
        <v>0</v>
      </c>
      <c r="H130" s="90">
        <f>'9-12'!D94</f>
        <v>0</v>
      </c>
      <c r="I130" s="90">
        <f>'9-12'!F94</f>
        <v>0</v>
      </c>
      <c r="J130" s="90">
        <f>'9-12'!H94</f>
        <v>0</v>
      </c>
      <c r="K130" s="90">
        <f>'9-12'!I94</f>
        <v>0</v>
      </c>
      <c r="L130" s="90">
        <f>'9-12'!J94</f>
        <v>0</v>
      </c>
      <c r="M130" s="90">
        <f>'9-12'!K94</f>
        <v>0</v>
      </c>
      <c r="N130" s="90">
        <f>'9-12'!L94</f>
        <v>0</v>
      </c>
      <c r="O130" s="90">
        <f>'9-12'!M94</f>
        <v>0</v>
      </c>
      <c r="P130" s="93">
        <f t="shared" ref="P130:P148" si="9">SUM(J130:O130)</f>
        <v>0</v>
      </c>
      <c r="Q130" s="277"/>
      <c r="R130" s="277"/>
      <c r="S130" s="278"/>
      <c r="T130" s="279"/>
      <c r="U130" s="277"/>
      <c r="V130" s="278"/>
      <c r="W130" s="287"/>
      <c r="X130" s="288"/>
      <c r="Y130" s="288"/>
      <c r="Z130" s="289"/>
    </row>
    <row r="131" spans="1:26" s="86" customFormat="1" ht="24" customHeight="1" x14ac:dyDescent="0.4">
      <c r="A131" s="81">
        <f>'Weekly Menus'!D9</f>
        <v>0</v>
      </c>
      <c r="B131" s="109"/>
      <c r="C131" s="82">
        <f>'9-12'!B95</f>
        <v>0</v>
      </c>
      <c r="D131" s="111"/>
      <c r="E131" s="112"/>
      <c r="F131" s="113"/>
      <c r="G131" s="92">
        <f>'9-12'!C95</f>
        <v>0</v>
      </c>
      <c r="H131" s="90">
        <f>'9-12'!D95</f>
        <v>0</v>
      </c>
      <c r="I131" s="90">
        <f>'9-12'!F95</f>
        <v>0</v>
      </c>
      <c r="J131" s="90">
        <f>'9-12'!H95</f>
        <v>0</v>
      </c>
      <c r="K131" s="90">
        <f>'9-12'!I95</f>
        <v>0</v>
      </c>
      <c r="L131" s="90">
        <f>'9-12'!J95</f>
        <v>0</v>
      </c>
      <c r="M131" s="90">
        <f>'9-12'!K95</f>
        <v>0</v>
      </c>
      <c r="N131" s="90">
        <f>'9-12'!L95</f>
        <v>0</v>
      </c>
      <c r="O131" s="90">
        <f>'9-12'!M95</f>
        <v>0</v>
      </c>
      <c r="P131" s="93">
        <f t="shared" si="9"/>
        <v>0</v>
      </c>
      <c r="Q131" s="277"/>
      <c r="R131" s="277"/>
      <c r="S131" s="278"/>
      <c r="T131" s="279"/>
      <c r="U131" s="277"/>
      <c r="V131" s="278"/>
      <c r="W131" s="287"/>
      <c r="X131" s="288"/>
      <c r="Y131" s="288"/>
      <c r="Z131" s="289"/>
    </row>
    <row r="132" spans="1:26" s="86" customFormat="1" ht="24" customHeight="1" x14ac:dyDescent="0.4">
      <c r="A132" s="81">
        <f>'Weekly Menus'!D10</f>
        <v>0</v>
      </c>
      <c r="B132" s="109"/>
      <c r="C132" s="82">
        <f>'9-12'!B96</f>
        <v>0</v>
      </c>
      <c r="D132" s="111"/>
      <c r="E132" s="112"/>
      <c r="F132" s="113"/>
      <c r="G132" s="92">
        <f>'9-12'!C96</f>
        <v>0</v>
      </c>
      <c r="H132" s="90">
        <f>'9-12'!D96</f>
        <v>0</v>
      </c>
      <c r="I132" s="90">
        <f>'9-12'!F96</f>
        <v>0</v>
      </c>
      <c r="J132" s="90">
        <f>'9-12'!H96</f>
        <v>0</v>
      </c>
      <c r="K132" s="90">
        <f>'9-12'!I96</f>
        <v>0</v>
      </c>
      <c r="L132" s="90">
        <f>'9-12'!J96</f>
        <v>0</v>
      </c>
      <c r="M132" s="90">
        <f>'9-12'!K96</f>
        <v>0</v>
      </c>
      <c r="N132" s="90">
        <f>'9-12'!L96</f>
        <v>0</v>
      </c>
      <c r="O132" s="90">
        <f>'9-12'!M96</f>
        <v>0</v>
      </c>
      <c r="P132" s="93">
        <f t="shared" si="9"/>
        <v>0</v>
      </c>
      <c r="Q132" s="277"/>
      <c r="R132" s="277"/>
      <c r="S132" s="278"/>
      <c r="T132" s="279"/>
      <c r="U132" s="277"/>
      <c r="V132" s="278"/>
      <c r="W132" s="287"/>
      <c r="X132" s="288"/>
      <c r="Y132" s="288"/>
      <c r="Z132" s="289"/>
    </row>
    <row r="133" spans="1:26" s="86" customFormat="1" ht="24" customHeight="1" x14ac:dyDescent="0.4">
      <c r="A133" s="81">
        <f>'Weekly Menus'!D11</f>
        <v>0</v>
      </c>
      <c r="B133" s="109"/>
      <c r="C133" s="82">
        <f>'9-12'!B97</f>
        <v>0</v>
      </c>
      <c r="D133" s="111"/>
      <c r="E133" s="112"/>
      <c r="F133" s="113"/>
      <c r="G133" s="92">
        <f>'9-12'!C97</f>
        <v>0</v>
      </c>
      <c r="H133" s="90">
        <f>'9-12'!D97</f>
        <v>0</v>
      </c>
      <c r="I133" s="90">
        <f>'9-12'!F97</f>
        <v>0</v>
      </c>
      <c r="J133" s="90">
        <f>'9-12'!H97</f>
        <v>0</v>
      </c>
      <c r="K133" s="90">
        <f>'9-12'!I97</f>
        <v>0</v>
      </c>
      <c r="L133" s="90">
        <f>'9-12'!J97</f>
        <v>0</v>
      </c>
      <c r="M133" s="90">
        <f>'9-12'!K97</f>
        <v>0</v>
      </c>
      <c r="N133" s="90">
        <f>'9-12'!L97</f>
        <v>0</v>
      </c>
      <c r="O133" s="90">
        <f>'9-12'!M97</f>
        <v>0</v>
      </c>
      <c r="P133" s="93">
        <f t="shared" si="9"/>
        <v>0</v>
      </c>
      <c r="Q133" s="277"/>
      <c r="R133" s="277"/>
      <c r="S133" s="278"/>
      <c r="T133" s="279"/>
      <c r="U133" s="277"/>
      <c r="V133" s="278"/>
      <c r="W133" s="287"/>
      <c r="X133" s="288"/>
      <c r="Y133" s="288"/>
      <c r="Z133" s="289"/>
    </row>
    <row r="134" spans="1:26" s="86" customFormat="1" ht="24" customHeight="1" x14ac:dyDescent="0.4">
      <c r="A134" s="81">
        <f>'Weekly Menus'!D12</f>
        <v>0</v>
      </c>
      <c r="B134" s="109"/>
      <c r="C134" s="82">
        <f>'9-12'!B98</f>
        <v>0</v>
      </c>
      <c r="D134" s="111"/>
      <c r="E134" s="112"/>
      <c r="F134" s="113"/>
      <c r="G134" s="92">
        <f>'9-12'!C98</f>
        <v>0</v>
      </c>
      <c r="H134" s="90">
        <f>'9-12'!D98</f>
        <v>0</v>
      </c>
      <c r="I134" s="90">
        <f>'9-12'!F98</f>
        <v>0</v>
      </c>
      <c r="J134" s="90">
        <f>'9-12'!H98</f>
        <v>0</v>
      </c>
      <c r="K134" s="90">
        <f>'9-12'!I98</f>
        <v>0</v>
      </c>
      <c r="L134" s="90">
        <f>'9-12'!J98</f>
        <v>0</v>
      </c>
      <c r="M134" s="90">
        <f>'9-12'!K98</f>
        <v>0</v>
      </c>
      <c r="N134" s="90">
        <f>'9-12'!L98</f>
        <v>0</v>
      </c>
      <c r="O134" s="90">
        <f>'9-12'!M98</f>
        <v>0</v>
      </c>
      <c r="P134" s="93">
        <f t="shared" si="9"/>
        <v>0</v>
      </c>
      <c r="Q134" s="277"/>
      <c r="R134" s="277"/>
      <c r="S134" s="278"/>
      <c r="T134" s="279"/>
      <c r="U134" s="277"/>
      <c r="V134" s="278"/>
      <c r="W134" s="287"/>
      <c r="X134" s="288"/>
      <c r="Y134" s="288"/>
      <c r="Z134" s="289"/>
    </row>
    <row r="135" spans="1:26" s="86" customFormat="1" ht="24" customHeight="1" x14ac:dyDescent="0.4">
      <c r="A135" s="81">
        <f>'Weekly Menus'!D13</f>
        <v>0</v>
      </c>
      <c r="B135" s="109"/>
      <c r="C135" s="82">
        <f>'9-12'!B99</f>
        <v>0</v>
      </c>
      <c r="D135" s="111"/>
      <c r="E135" s="112"/>
      <c r="F135" s="113"/>
      <c r="G135" s="92">
        <f>'9-12'!C99</f>
        <v>0</v>
      </c>
      <c r="H135" s="90">
        <f>'9-12'!D99</f>
        <v>0</v>
      </c>
      <c r="I135" s="90">
        <f>'9-12'!F99</f>
        <v>0</v>
      </c>
      <c r="J135" s="90">
        <f>'9-12'!H99</f>
        <v>0</v>
      </c>
      <c r="K135" s="90">
        <f>'9-12'!I99</f>
        <v>0</v>
      </c>
      <c r="L135" s="90">
        <f>'9-12'!J99</f>
        <v>0</v>
      </c>
      <c r="M135" s="90">
        <f>'9-12'!K99</f>
        <v>0</v>
      </c>
      <c r="N135" s="90">
        <f>'9-12'!L99</f>
        <v>0</v>
      </c>
      <c r="O135" s="90">
        <f>'9-12'!M99</f>
        <v>0</v>
      </c>
      <c r="P135" s="93">
        <f t="shared" si="9"/>
        <v>0</v>
      </c>
      <c r="Q135" s="277"/>
      <c r="R135" s="277"/>
      <c r="S135" s="278"/>
      <c r="T135" s="279"/>
      <c r="U135" s="277"/>
      <c r="V135" s="278"/>
      <c r="W135" s="287"/>
      <c r="X135" s="288"/>
      <c r="Y135" s="288"/>
      <c r="Z135" s="289"/>
    </row>
    <row r="136" spans="1:26" s="86" customFormat="1" ht="24" customHeight="1" x14ac:dyDescent="0.4">
      <c r="A136" s="81">
        <f>'Weekly Menus'!D14</f>
        <v>0</v>
      </c>
      <c r="B136" s="109"/>
      <c r="C136" s="82">
        <f>'9-12'!B100</f>
        <v>0</v>
      </c>
      <c r="D136" s="111"/>
      <c r="E136" s="112"/>
      <c r="F136" s="113"/>
      <c r="G136" s="92">
        <f>'9-12'!C100</f>
        <v>0</v>
      </c>
      <c r="H136" s="90">
        <f>'9-12'!D100</f>
        <v>0</v>
      </c>
      <c r="I136" s="90">
        <f>'9-12'!F100</f>
        <v>0</v>
      </c>
      <c r="J136" s="90">
        <f>'9-12'!H100</f>
        <v>0</v>
      </c>
      <c r="K136" s="90">
        <f>'9-12'!I100</f>
        <v>0</v>
      </c>
      <c r="L136" s="90">
        <f>'9-12'!J100</f>
        <v>0</v>
      </c>
      <c r="M136" s="90">
        <f>'9-12'!K100</f>
        <v>0</v>
      </c>
      <c r="N136" s="90">
        <f>'9-12'!L100</f>
        <v>0</v>
      </c>
      <c r="O136" s="90">
        <f>'9-12'!M100</f>
        <v>0</v>
      </c>
      <c r="P136" s="93">
        <f t="shared" si="9"/>
        <v>0</v>
      </c>
      <c r="Q136" s="277"/>
      <c r="R136" s="277"/>
      <c r="S136" s="278"/>
      <c r="T136" s="279"/>
      <c r="U136" s="277"/>
      <c r="V136" s="278"/>
      <c r="W136" s="287"/>
      <c r="X136" s="288"/>
      <c r="Y136" s="288"/>
      <c r="Z136" s="289"/>
    </row>
    <row r="137" spans="1:26" s="86" customFormat="1" ht="24" customHeight="1" x14ac:dyDescent="0.4">
      <c r="A137" s="81">
        <f>'Weekly Menus'!D15</f>
        <v>0</v>
      </c>
      <c r="B137" s="109"/>
      <c r="C137" s="82">
        <f>'9-12'!B101</f>
        <v>0</v>
      </c>
      <c r="D137" s="111"/>
      <c r="E137" s="112"/>
      <c r="F137" s="113"/>
      <c r="G137" s="92">
        <f>'9-12'!C101</f>
        <v>0</v>
      </c>
      <c r="H137" s="90">
        <f>'9-12'!D101</f>
        <v>0</v>
      </c>
      <c r="I137" s="90">
        <f>'9-12'!F101</f>
        <v>0</v>
      </c>
      <c r="J137" s="90">
        <f>'9-12'!H101</f>
        <v>0</v>
      </c>
      <c r="K137" s="90">
        <f>'9-12'!I101</f>
        <v>0</v>
      </c>
      <c r="L137" s="90">
        <f>'9-12'!J101</f>
        <v>0</v>
      </c>
      <c r="M137" s="90">
        <f>'9-12'!K101</f>
        <v>0</v>
      </c>
      <c r="N137" s="90">
        <f>'9-12'!L101</f>
        <v>0</v>
      </c>
      <c r="O137" s="90">
        <f>'9-12'!M101</f>
        <v>0</v>
      </c>
      <c r="P137" s="93">
        <f t="shared" si="9"/>
        <v>0</v>
      </c>
      <c r="Q137" s="277"/>
      <c r="R137" s="277"/>
      <c r="S137" s="278"/>
      <c r="T137" s="279"/>
      <c r="U137" s="277"/>
      <c r="V137" s="278"/>
      <c r="W137" s="287"/>
      <c r="X137" s="288"/>
      <c r="Y137" s="288"/>
      <c r="Z137" s="289"/>
    </row>
    <row r="138" spans="1:26" s="86" customFormat="1" ht="24" customHeight="1" x14ac:dyDescent="0.4">
      <c r="A138" s="81">
        <f>'Weekly Menus'!D16</f>
        <v>0</v>
      </c>
      <c r="B138" s="109"/>
      <c r="C138" s="82">
        <f>'9-12'!B102</f>
        <v>0</v>
      </c>
      <c r="D138" s="111"/>
      <c r="E138" s="112"/>
      <c r="F138" s="113"/>
      <c r="G138" s="92">
        <f>'9-12'!C102</f>
        <v>0</v>
      </c>
      <c r="H138" s="90">
        <f>'9-12'!D102</f>
        <v>0</v>
      </c>
      <c r="I138" s="90">
        <f>'9-12'!F102</f>
        <v>0</v>
      </c>
      <c r="J138" s="90">
        <f>'9-12'!H102</f>
        <v>0</v>
      </c>
      <c r="K138" s="90">
        <f>'9-12'!I102</f>
        <v>0</v>
      </c>
      <c r="L138" s="90">
        <f>'9-12'!J102</f>
        <v>0</v>
      </c>
      <c r="M138" s="90">
        <f>'9-12'!K102</f>
        <v>0</v>
      </c>
      <c r="N138" s="90">
        <f>'9-12'!L102</f>
        <v>0</v>
      </c>
      <c r="O138" s="90">
        <f>'9-12'!M102</f>
        <v>0</v>
      </c>
      <c r="P138" s="93">
        <f t="shared" si="9"/>
        <v>0</v>
      </c>
      <c r="Q138" s="277"/>
      <c r="R138" s="277"/>
      <c r="S138" s="278"/>
      <c r="T138" s="279"/>
      <c r="U138" s="277"/>
      <c r="V138" s="278"/>
      <c r="W138" s="287"/>
      <c r="X138" s="288"/>
      <c r="Y138" s="288"/>
      <c r="Z138" s="289"/>
    </row>
    <row r="139" spans="1:26" s="86" customFormat="1" ht="24" customHeight="1" x14ac:dyDescent="0.4">
      <c r="A139" s="81">
        <f>'Weekly Menus'!D17</f>
        <v>0</v>
      </c>
      <c r="B139" s="109"/>
      <c r="C139" s="82">
        <f>'9-12'!B103</f>
        <v>0</v>
      </c>
      <c r="D139" s="111"/>
      <c r="E139" s="112"/>
      <c r="F139" s="113"/>
      <c r="G139" s="92">
        <f>'9-12'!C103</f>
        <v>0</v>
      </c>
      <c r="H139" s="90">
        <f>'9-12'!D103</f>
        <v>0</v>
      </c>
      <c r="I139" s="90">
        <f>'9-12'!F103</f>
        <v>0</v>
      </c>
      <c r="J139" s="90">
        <f>'9-12'!H103</f>
        <v>0</v>
      </c>
      <c r="K139" s="90">
        <f>'9-12'!I103</f>
        <v>0</v>
      </c>
      <c r="L139" s="90">
        <f>'9-12'!J103</f>
        <v>0</v>
      </c>
      <c r="M139" s="90">
        <f>'9-12'!K103</f>
        <v>0</v>
      </c>
      <c r="N139" s="90">
        <f>'9-12'!L103</f>
        <v>0</v>
      </c>
      <c r="O139" s="90">
        <f>'9-12'!M103</f>
        <v>0</v>
      </c>
      <c r="P139" s="93">
        <f t="shared" si="9"/>
        <v>0</v>
      </c>
      <c r="Q139" s="277"/>
      <c r="R139" s="277"/>
      <c r="S139" s="278"/>
      <c r="T139" s="279"/>
      <c r="U139" s="277"/>
      <c r="V139" s="278"/>
      <c r="W139" s="280"/>
      <c r="X139" s="280"/>
      <c r="Y139" s="280"/>
      <c r="Z139" s="281"/>
    </row>
    <row r="140" spans="1:26" s="86" customFormat="1" ht="24" customHeight="1" x14ac:dyDescent="0.4">
      <c r="A140" s="81">
        <f>'Weekly Menus'!D18</f>
        <v>0</v>
      </c>
      <c r="B140" s="109"/>
      <c r="C140" s="82">
        <f>'9-12'!B104</f>
        <v>0</v>
      </c>
      <c r="D140" s="111"/>
      <c r="E140" s="112"/>
      <c r="F140" s="113"/>
      <c r="G140" s="92">
        <f>'9-12'!C104</f>
        <v>0</v>
      </c>
      <c r="H140" s="90">
        <f>'9-12'!D104</f>
        <v>0</v>
      </c>
      <c r="I140" s="90">
        <f>'9-12'!F104</f>
        <v>0</v>
      </c>
      <c r="J140" s="90">
        <f>'9-12'!H104</f>
        <v>0</v>
      </c>
      <c r="K140" s="90">
        <f>'9-12'!I104</f>
        <v>0</v>
      </c>
      <c r="L140" s="90">
        <f>'9-12'!J104</f>
        <v>0</v>
      </c>
      <c r="M140" s="90">
        <f>'9-12'!K104</f>
        <v>0</v>
      </c>
      <c r="N140" s="90">
        <f>'9-12'!L104</f>
        <v>0</v>
      </c>
      <c r="O140" s="90">
        <f>'9-12'!M104</f>
        <v>0</v>
      </c>
      <c r="P140" s="93">
        <f t="shared" si="9"/>
        <v>0</v>
      </c>
      <c r="Q140" s="277"/>
      <c r="R140" s="277"/>
      <c r="S140" s="278"/>
      <c r="T140" s="279"/>
      <c r="U140" s="277"/>
      <c r="V140" s="278"/>
      <c r="W140" s="280"/>
      <c r="X140" s="280"/>
      <c r="Y140" s="280"/>
      <c r="Z140" s="281"/>
    </row>
    <row r="141" spans="1:26" s="86" customFormat="1" ht="24" customHeight="1" x14ac:dyDescent="0.4">
      <c r="A141" s="81">
        <f>'Weekly Menus'!D19</f>
        <v>0</v>
      </c>
      <c r="B141" s="109"/>
      <c r="C141" s="82">
        <f>'9-12'!B105</f>
        <v>0</v>
      </c>
      <c r="D141" s="111"/>
      <c r="E141" s="112"/>
      <c r="F141" s="113"/>
      <c r="G141" s="92">
        <f>'9-12'!C105</f>
        <v>0</v>
      </c>
      <c r="H141" s="90">
        <f>'9-12'!D105</f>
        <v>0</v>
      </c>
      <c r="I141" s="90">
        <f>'9-12'!F105</f>
        <v>0</v>
      </c>
      <c r="J141" s="90">
        <f>'9-12'!H105</f>
        <v>0</v>
      </c>
      <c r="K141" s="90">
        <f>'9-12'!I105</f>
        <v>0</v>
      </c>
      <c r="L141" s="90">
        <f>'9-12'!J105</f>
        <v>0</v>
      </c>
      <c r="M141" s="90">
        <f>'9-12'!K105</f>
        <v>0</v>
      </c>
      <c r="N141" s="90">
        <f>'9-12'!L105</f>
        <v>0</v>
      </c>
      <c r="O141" s="90">
        <f>'9-12'!M105</f>
        <v>0</v>
      </c>
      <c r="P141" s="93">
        <f t="shared" si="9"/>
        <v>0</v>
      </c>
      <c r="Q141" s="277"/>
      <c r="R141" s="277"/>
      <c r="S141" s="278"/>
      <c r="T141" s="279"/>
      <c r="U141" s="277"/>
      <c r="V141" s="278"/>
      <c r="W141" s="280"/>
      <c r="X141" s="280"/>
      <c r="Y141" s="280"/>
      <c r="Z141" s="281"/>
    </row>
    <row r="142" spans="1:26" s="86" customFormat="1" ht="24" customHeight="1" x14ac:dyDescent="0.4">
      <c r="A142" s="81">
        <f>'Weekly Menus'!D20</f>
        <v>0</v>
      </c>
      <c r="B142" s="109"/>
      <c r="C142" s="82">
        <f>'9-12'!B106</f>
        <v>0</v>
      </c>
      <c r="D142" s="111"/>
      <c r="E142" s="112"/>
      <c r="F142" s="113"/>
      <c r="G142" s="92">
        <f>'9-12'!C106</f>
        <v>0</v>
      </c>
      <c r="H142" s="90">
        <f>'9-12'!D106</f>
        <v>0</v>
      </c>
      <c r="I142" s="90">
        <f>'9-12'!F106</f>
        <v>0</v>
      </c>
      <c r="J142" s="90">
        <f>'9-12'!H106</f>
        <v>0</v>
      </c>
      <c r="K142" s="90">
        <f>'9-12'!I106</f>
        <v>0</v>
      </c>
      <c r="L142" s="90">
        <f>'9-12'!J106</f>
        <v>0</v>
      </c>
      <c r="M142" s="90">
        <f>'9-12'!K106</f>
        <v>0</v>
      </c>
      <c r="N142" s="90">
        <f>'9-12'!L106</f>
        <v>0</v>
      </c>
      <c r="O142" s="90">
        <f>'9-12'!M106</f>
        <v>0</v>
      </c>
      <c r="P142" s="93">
        <f t="shared" si="9"/>
        <v>0</v>
      </c>
      <c r="Q142" s="277"/>
      <c r="R142" s="277"/>
      <c r="S142" s="278"/>
      <c r="T142" s="279"/>
      <c r="U142" s="277"/>
      <c r="V142" s="278"/>
      <c r="W142" s="280"/>
      <c r="X142" s="280"/>
      <c r="Y142" s="280"/>
      <c r="Z142" s="281"/>
    </row>
    <row r="143" spans="1:26" s="86" customFormat="1" ht="24" customHeight="1" x14ac:dyDescent="0.4">
      <c r="A143" s="81">
        <f>'Weekly Menus'!D21</f>
        <v>0</v>
      </c>
      <c r="B143" s="109"/>
      <c r="C143" s="82">
        <f>'9-12'!B107</f>
        <v>0</v>
      </c>
      <c r="D143" s="111"/>
      <c r="E143" s="112"/>
      <c r="F143" s="113"/>
      <c r="G143" s="92">
        <f>'9-12'!C107</f>
        <v>0</v>
      </c>
      <c r="H143" s="90">
        <f>'9-12'!D107</f>
        <v>0</v>
      </c>
      <c r="I143" s="90">
        <f>'9-12'!F107</f>
        <v>0</v>
      </c>
      <c r="J143" s="90">
        <f>'9-12'!H107</f>
        <v>0</v>
      </c>
      <c r="K143" s="90">
        <f>'9-12'!I107</f>
        <v>0</v>
      </c>
      <c r="L143" s="90">
        <f>'9-12'!J107</f>
        <v>0</v>
      </c>
      <c r="M143" s="90">
        <f>'9-12'!K107</f>
        <v>0</v>
      </c>
      <c r="N143" s="90">
        <f>'9-12'!L107</f>
        <v>0</v>
      </c>
      <c r="O143" s="90">
        <f>'9-12'!M107</f>
        <v>0</v>
      </c>
      <c r="P143" s="93">
        <f t="shared" si="9"/>
        <v>0</v>
      </c>
      <c r="Q143" s="277"/>
      <c r="R143" s="277"/>
      <c r="S143" s="278"/>
      <c r="T143" s="279"/>
      <c r="U143" s="277"/>
      <c r="V143" s="278"/>
      <c r="W143" s="280"/>
      <c r="X143" s="280"/>
      <c r="Y143" s="280"/>
      <c r="Z143" s="281"/>
    </row>
    <row r="144" spans="1:26" s="86" customFormat="1" ht="24" customHeight="1" x14ac:dyDescent="0.4">
      <c r="A144" s="81">
        <f>'Weekly Menus'!D22</f>
        <v>0</v>
      </c>
      <c r="B144" s="109"/>
      <c r="C144" s="82">
        <f>'9-12'!B108</f>
        <v>0</v>
      </c>
      <c r="D144" s="111"/>
      <c r="E144" s="112"/>
      <c r="F144" s="113"/>
      <c r="G144" s="92">
        <f>'9-12'!C108</f>
        <v>0</v>
      </c>
      <c r="H144" s="90">
        <f>'9-12'!D108</f>
        <v>0</v>
      </c>
      <c r="I144" s="90">
        <f>'9-12'!F108</f>
        <v>0</v>
      </c>
      <c r="J144" s="90">
        <f>'9-12'!H108</f>
        <v>0</v>
      </c>
      <c r="K144" s="90">
        <f>'9-12'!I108</f>
        <v>0</v>
      </c>
      <c r="L144" s="90">
        <f>'9-12'!J108</f>
        <v>0</v>
      </c>
      <c r="M144" s="90">
        <f>'9-12'!K108</f>
        <v>0</v>
      </c>
      <c r="N144" s="90">
        <f>'9-12'!L108</f>
        <v>0</v>
      </c>
      <c r="O144" s="90">
        <f>'9-12'!M108</f>
        <v>0</v>
      </c>
      <c r="P144" s="93">
        <f t="shared" si="9"/>
        <v>0</v>
      </c>
      <c r="Q144" s="277"/>
      <c r="R144" s="277"/>
      <c r="S144" s="278"/>
      <c r="T144" s="279"/>
      <c r="U144" s="277"/>
      <c r="V144" s="278"/>
      <c r="W144" s="280"/>
      <c r="X144" s="280"/>
      <c r="Y144" s="280"/>
      <c r="Z144" s="281"/>
    </row>
    <row r="145" spans="1:26" s="86" customFormat="1" ht="24" customHeight="1" x14ac:dyDescent="0.4">
      <c r="A145" s="81">
        <f>'Weekly Menus'!D23</f>
        <v>0</v>
      </c>
      <c r="B145" s="109"/>
      <c r="C145" s="82">
        <f>'9-12'!B109</f>
        <v>0</v>
      </c>
      <c r="D145" s="111"/>
      <c r="E145" s="112"/>
      <c r="F145" s="113"/>
      <c r="G145" s="92">
        <f>'9-12'!C109</f>
        <v>0</v>
      </c>
      <c r="H145" s="90">
        <f>'9-12'!D109</f>
        <v>0</v>
      </c>
      <c r="I145" s="90">
        <f>'9-12'!F109</f>
        <v>0</v>
      </c>
      <c r="J145" s="90">
        <f>'9-12'!H109</f>
        <v>0</v>
      </c>
      <c r="K145" s="90">
        <f>'9-12'!I109</f>
        <v>0</v>
      </c>
      <c r="L145" s="90">
        <f>'9-12'!J109</f>
        <v>0</v>
      </c>
      <c r="M145" s="90">
        <f>'9-12'!K109</f>
        <v>0</v>
      </c>
      <c r="N145" s="90">
        <f>'9-12'!L109</f>
        <v>0</v>
      </c>
      <c r="O145" s="90">
        <f>'9-12'!M109</f>
        <v>0</v>
      </c>
      <c r="P145" s="93">
        <f t="shared" si="9"/>
        <v>0</v>
      </c>
      <c r="Q145" s="277"/>
      <c r="R145" s="277"/>
      <c r="S145" s="278"/>
      <c r="T145" s="279"/>
      <c r="U145" s="277"/>
      <c r="V145" s="278"/>
      <c r="W145" s="280"/>
      <c r="X145" s="280"/>
      <c r="Y145" s="280"/>
      <c r="Z145" s="281"/>
    </row>
    <row r="146" spans="1:26" s="86" customFormat="1" ht="24" customHeight="1" x14ac:dyDescent="0.4">
      <c r="A146" s="81">
        <f>'Weekly Menus'!D24</f>
        <v>0</v>
      </c>
      <c r="B146" s="109"/>
      <c r="C146" s="82">
        <f>'9-12'!B110</f>
        <v>0</v>
      </c>
      <c r="D146" s="111"/>
      <c r="E146" s="112"/>
      <c r="F146" s="113"/>
      <c r="G146" s="92">
        <f>'9-12'!C110</f>
        <v>0</v>
      </c>
      <c r="H146" s="90">
        <f>'9-12'!D110</f>
        <v>0</v>
      </c>
      <c r="I146" s="90">
        <f>'9-12'!F110</f>
        <v>0</v>
      </c>
      <c r="J146" s="90">
        <f>'9-12'!H110</f>
        <v>0</v>
      </c>
      <c r="K146" s="90">
        <f>'9-12'!I110</f>
        <v>0</v>
      </c>
      <c r="L146" s="90">
        <f>'9-12'!J110</f>
        <v>0</v>
      </c>
      <c r="M146" s="90">
        <f>'9-12'!K110</f>
        <v>0</v>
      </c>
      <c r="N146" s="90">
        <f>'9-12'!L110</f>
        <v>0</v>
      </c>
      <c r="O146" s="90">
        <f>'9-12'!M110</f>
        <v>0</v>
      </c>
      <c r="P146" s="93">
        <f t="shared" si="9"/>
        <v>0</v>
      </c>
      <c r="Q146" s="277"/>
      <c r="R146" s="277"/>
      <c r="S146" s="278"/>
      <c r="T146" s="279"/>
      <c r="U146" s="277"/>
      <c r="V146" s="278"/>
      <c r="W146" s="280"/>
      <c r="X146" s="280"/>
      <c r="Y146" s="280"/>
      <c r="Z146" s="281"/>
    </row>
    <row r="147" spans="1:26" s="86" customFormat="1" ht="24" customHeight="1" x14ac:dyDescent="0.4">
      <c r="A147" s="81">
        <f>'Weekly Menus'!D25</f>
        <v>0</v>
      </c>
      <c r="B147" s="109"/>
      <c r="C147" s="82">
        <f>'9-12'!B111</f>
        <v>0</v>
      </c>
      <c r="D147" s="111"/>
      <c r="E147" s="112"/>
      <c r="F147" s="113"/>
      <c r="G147" s="92">
        <f>'9-12'!C111</f>
        <v>0</v>
      </c>
      <c r="H147" s="90">
        <f>'9-12'!D111</f>
        <v>0</v>
      </c>
      <c r="I147" s="90">
        <f>'9-12'!F111</f>
        <v>0</v>
      </c>
      <c r="J147" s="90">
        <f>'9-12'!H111</f>
        <v>0</v>
      </c>
      <c r="K147" s="90">
        <f>'9-12'!I111</f>
        <v>0</v>
      </c>
      <c r="L147" s="90">
        <f>'9-12'!J111</f>
        <v>0</v>
      </c>
      <c r="M147" s="90">
        <f>'9-12'!K111</f>
        <v>0</v>
      </c>
      <c r="N147" s="90">
        <f>'9-12'!L111</f>
        <v>0</v>
      </c>
      <c r="O147" s="90">
        <f>'9-12'!M111</f>
        <v>0</v>
      </c>
      <c r="P147" s="93">
        <f t="shared" si="9"/>
        <v>0</v>
      </c>
      <c r="Q147" s="277"/>
      <c r="R147" s="277"/>
      <c r="S147" s="278"/>
      <c r="T147" s="279"/>
      <c r="U147" s="277"/>
      <c r="V147" s="278"/>
      <c r="W147" s="280"/>
      <c r="X147" s="280"/>
      <c r="Y147" s="280"/>
      <c r="Z147" s="281"/>
    </row>
    <row r="148" spans="1:26" s="86" customFormat="1" ht="24" customHeight="1" thickBot="1" x14ac:dyDescent="0.45">
      <c r="A148" s="97">
        <f>'Weekly Menus'!D26</f>
        <v>0</v>
      </c>
      <c r="B148" s="110"/>
      <c r="C148" s="82">
        <f>'9-12'!B112</f>
        <v>0</v>
      </c>
      <c r="D148" s="114"/>
      <c r="E148" s="115"/>
      <c r="F148" s="116"/>
      <c r="G148" s="92">
        <f>'9-12'!C112</f>
        <v>0</v>
      </c>
      <c r="H148" s="90">
        <f>'9-12'!D112</f>
        <v>0</v>
      </c>
      <c r="I148" s="90">
        <f>'9-12'!F112</f>
        <v>0</v>
      </c>
      <c r="J148" s="90">
        <f>'9-12'!H112</f>
        <v>0</v>
      </c>
      <c r="K148" s="90">
        <f>'9-12'!I112</f>
        <v>0</v>
      </c>
      <c r="L148" s="90">
        <f>'9-12'!J112</f>
        <v>0</v>
      </c>
      <c r="M148" s="90">
        <f>'9-12'!K112</f>
        <v>0</v>
      </c>
      <c r="N148" s="90">
        <f>'9-12'!L112</f>
        <v>0</v>
      </c>
      <c r="O148" s="90">
        <f>'9-12'!M112</f>
        <v>0</v>
      </c>
      <c r="P148" s="93">
        <f t="shared" si="9"/>
        <v>0</v>
      </c>
      <c r="Q148" s="282"/>
      <c r="R148" s="282"/>
      <c r="S148" s="283"/>
      <c r="T148" s="284"/>
      <c r="U148" s="282"/>
      <c r="V148" s="283"/>
      <c r="W148" s="285"/>
      <c r="X148" s="285"/>
      <c r="Y148" s="285"/>
      <c r="Z148" s="286"/>
    </row>
    <row r="149" spans="1:26" s="86" customFormat="1" ht="24" customHeight="1" x14ac:dyDescent="0.4">
      <c r="A149" s="262" t="s">
        <v>55</v>
      </c>
      <c r="B149" s="263"/>
      <c r="C149" s="263"/>
      <c r="D149" s="263"/>
      <c r="E149" s="263"/>
      <c r="F149" s="263"/>
      <c r="G149" s="101"/>
      <c r="H149" s="101"/>
      <c r="I149" s="101"/>
      <c r="J149" s="101"/>
      <c r="K149" s="101"/>
      <c r="L149" s="101"/>
      <c r="M149" s="101"/>
      <c r="N149" s="101"/>
      <c r="O149" s="101"/>
      <c r="P149" s="102"/>
      <c r="Q149" s="264" t="s">
        <v>59</v>
      </c>
      <c r="R149" s="265"/>
      <c r="S149" s="265"/>
      <c r="T149" s="265"/>
      <c r="U149" s="265"/>
      <c r="V149" s="265"/>
      <c r="W149" s="265"/>
      <c r="X149" s="265"/>
      <c r="Y149" s="265"/>
      <c r="Z149" s="266"/>
    </row>
    <row r="150" spans="1:26" s="86" customFormat="1" ht="24" customHeight="1" x14ac:dyDescent="0.4">
      <c r="A150" s="273" t="s">
        <v>54</v>
      </c>
      <c r="B150" s="274"/>
      <c r="C150" s="274"/>
      <c r="D150" s="274"/>
      <c r="E150" s="274"/>
      <c r="F150" s="274"/>
      <c r="G150" s="88">
        <f>SUM(G129:G148)</f>
        <v>0</v>
      </c>
      <c r="H150" s="88">
        <f>SUM(H129:H148)</f>
        <v>0</v>
      </c>
      <c r="I150" s="88">
        <f t="shared" ref="I150:P150" si="10">SUM(I129:I148)</f>
        <v>0</v>
      </c>
      <c r="J150" s="88">
        <f t="shared" si="10"/>
        <v>0</v>
      </c>
      <c r="K150" s="88">
        <f t="shared" si="10"/>
        <v>0</v>
      </c>
      <c r="L150" s="88">
        <f t="shared" si="10"/>
        <v>0</v>
      </c>
      <c r="M150" s="88">
        <f t="shared" si="10"/>
        <v>0</v>
      </c>
      <c r="N150" s="88">
        <f t="shared" si="10"/>
        <v>0</v>
      </c>
      <c r="O150" s="88">
        <f t="shared" si="10"/>
        <v>0</v>
      </c>
      <c r="P150" s="103">
        <f t="shared" si="10"/>
        <v>0</v>
      </c>
      <c r="Q150" s="267"/>
      <c r="R150" s="268"/>
      <c r="S150" s="268"/>
      <c r="T150" s="268"/>
      <c r="U150" s="268"/>
      <c r="V150" s="268"/>
      <c r="W150" s="268"/>
      <c r="X150" s="268"/>
      <c r="Y150" s="268"/>
      <c r="Z150" s="269"/>
    </row>
    <row r="151" spans="1:26" s="86" customFormat="1" ht="24" customHeight="1" thickBot="1" x14ac:dyDescent="0.45">
      <c r="A151" s="275" t="s">
        <v>64</v>
      </c>
      <c r="B151" s="276"/>
      <c r="C151" s="276"/>
      <c r="D151" s="276"/>
      <c r="E151" s="276"/>
      <c r="F151" s="276"/>
      <c r="G151" s="89">
        <f>SUM(G36,G74,G112,G150)</f>
        <v>0</v>
      </c>
      <c r="H151" s="89">
        <f t="shared" ref="H151:P151" si="11">SUM(H36,H74,H112,H150)</f>
        <v>0</v>
      </c>
      <c r="I151" s="89">
        <f t="shared" si="11"/>
        <v>0</v>
      </c>
      <c r="J151" s="89">
        <f t="shared" si="11"/>
        <v>0</v>
      </c>
      <c r="K151" s="89">
        <f t="shared" si="11"/>
        <v>0</v>
      </c>
      <c r="L151" s="89">
        <f t="shared" si="11"/>
        <v>0</v>
      </c>
      <c r="M151" s="89">
        <f t="shared" si="11"/>
        <v>0</v>
      </c>
      <c r="N151" s="89">
        <f t="shared" si="11"/>
        <v>0</v>
      </c>
      <c r="O151" s="89">
        <f t="shared" si="11"/>
        <v>0</v>
      </c>
      <c r="P151" s="104">
        <f t="shared" si="11"/>
        <v>0</v>
      </c>
      <c r="Q151" s="270"/>
      <c r="R151" s="271"/>
      <c r="S151" s="271"/>
      <c r="T151" s="271"/>
      <c r="U151" s="271"/>
      <c r="V151" s="271"/>
      <c r="W151" s="271"/>
      <c r="X151" s="271"/>
      <c r="Y151" s="271"/>
      <c r="Z151" s="272"/>
    </row>
    <row r="152" spans="1:26" s="86" customFormat="1" ht="15" customHeight="1" thickBot="1" x14ac:dyDescent="0.45">
      <c r="A152" s="75"/>
      <c r="B152" s="29"/>
      <c r="C152" s="29"/>
      <c r="D152" s="76"/>
      <c r="E152" s="76"/>
      <c r="F152" s="74"/>
      <c r="G152" s="74"/>
      <c r="H152" s="29"/>
      <c r="I152" s="76"/>
      <c r="J152" s="76"/>
      <c r="K152" s="76"/>
      <c r="L152" s="28"/>
    </row>
    <row r="153" spans="1:26" s="86" customFormat="1" ht="24" customHeight="1" x14ac:dyDescent="0.4">
      <c r="A153" s="373" t="s">
        <v>71</v>
      </c>
      <c r="B153" s="374"/>
      <c r="C153" s="374"/>
      <c r="D153" s="374"/>
      <c r="E153" s="374"/>
      <c r="F153" s="374"/>
      <c r="G153" s="374"/>
      <c r="H153" s="374"/>
      <c r="I153" s="374"/>
      <c r="J153" s="374"/>
      <c r="K153" s="374"/>
      <c r="L153" s="374"/>
      <c r="M153" s="374"/>
      <c r="N153" s="374"/>
      <c r="O153" s="374"/>
      <c r="P153" s="374"/>
      <c r="Q153" s="374"/>
      <c r="R153" s="374"/>
      <c r="S153" s="374"/>
      <c r="T153" s="374"/>
      <c r="U153" s="374"/>
      <c r="V153" s="374"/>
      <c r="W153" s="374"/>
      <c r="X153" s="374"/>
      <c r="Y153" s="374"/>
      <c r="Z153" s="375"/>
    </row>
    <row r="154" spans="1:26" s="86" customFormat="1" ht="15" customHeight="1" x14ac:dyDescent="0.4">
      <c r="A154" s="123"/>
      <c r="B154" s="124"/>
      <c r="C154" s="124"/>
      <c r="D154" s="124"/>
      <c r="E154" s="124"/>
      <c r="F154" s="124"/>
      <c r="G154" s="124"/>
      <c r="H154" s="124"/>
      <c r="I154" s="124"/>
      <c r="J154" s="124"/>
      <c r="K154" s="124"/>
      <c r="L154" s="124"/>
      <c r="M154" s="124"/>
      <c r="N154" s="125"/>
      <c r="O154" s="125"/>
      <c r="P154" s="125"/>
      <c r="Q154" s="126"/>
      <c r="R154" s="126"/>
      <c r="S154" s="126"/>
      <c r="T154" s="126"/>
      <c r="U154" s="126"/>
      <c r="V154" s="126"/>
      <c r="W154" s="126"/>
      <c r="X154" s="126"/>
      <c r="Y154" s="126"/>
      <c r="Z154" s="127"/>
    </row>
    <row r="155" spans="1:26" s="86" customFormat="1" ht="15" customHeight="1" x14ac:dyDescent="0.4">
      <c r="A155" s="143" t="s">
        <v>62</v>
      </c>
      <c r="B155" s="129" t="s">
        <v>9</v>
      </c>
      <c r="C155" s="130"/>
      <c r="D155" s="124"/>
      <c r="E155" s="130"/>
      <c r="F155" s="130"/>
      <c r="G155" s="131"/>
      <c r="H155" s="131"/>
      <c r="I155" s="131"/>
      <c r="J155" s="131"/>
      <c r="K155" s="124"/>
      <c r="L155" s="124"/>
      <c r="M155" s="124"/>
      <c r="N155" s="125"/>
      <c r="O155" s="125"/>
      <c r="P155" s="125"/>
      <c r="Q155" s="131"/>
      <c r="R155" s="131"/>
      <c r="S155" s="131"/>
      <c r="T155" s="131"/>
      <c r="U155" s="131"/>
      <c r="V155" s="131"/>
      <c r="W155" s="131"/>
      <c r="X155" s="131"/>
      <c r="Y155" s="131"/>
      <c r="Z155" s="132"/>
    </row>
    <row r="156" spans="1:26" s="86" customFormat="1" ht="15" customHeight="1" x14ac:dyDescent="0.4">
      <c r="A156" s="143"/>
      <c r="B156" s="130"/>
      <c r="C156" s="130"/>
      <c r="D156" s="130"/>
      <c r="E156" s="130"/>
      <c r="F156" s="130"/>
      <c r="G156" s="130"/>
      <c r="H156" s="129"/>
      <c r="I156" s="130"/>
      <c r="J156" s="124"/>
      <c r="K156" s="124"/>
      <c r="L156" s="124"/>
      <c r="M156" s="124"/>
      <c r="N156" s="125"/>
      <c r="O156" s="125"/>
      <c r="P156" s="125"/>
      <c r="Q156" s="131"/>
      <c r="R156" s="131"/>
      <c r="S156" s="131"/>
      <c r="T156" s="131"/>
      <c r="U156" s="131"/>
      <c r="V156" s="131"/>
      <c r="W156" s="131"/>
      <c r="X156" s="131"/>
      <c r="Y156" s="131"/>
      <c r="Z156" s="132"/>
    </row>
    <row r="157" spans="1:26" s="86" customFormat="1" ht="15" customHeight="1" thickBot="1" x14ac:dyDescent="0.45">
      <c r="A157" s="143" t="s">
        <v>56</v>
      </c>
      <c r="B157" s="130"/>
      <c r="C157" s="130"/>
      <c r="D157" s="130"/>
      <c r="E157" s="130"/>
      <c r="F157" s="130"/>
      <c r="G157" s="130"/>
      <c r="H157" s="129"/>
      <c r="I157" s="130"/>
      <c r="J157" s="124"/>
      <c r="K157" s="124"/>
      <c r="L157" s="124"/>
      <c r="M157" s="124"/>
      <c r="N157" s="125"/>
      <c r="O157" s="125"/>
      <c r="P157" s="125"/>
      <c r="Q157" s="131"/>
      <c r="R157" s="131"/>
      <c r="S157" s="131"/>
      <c r="T157" s="131"/>
      <c r="U157" s="131"/>
      <c r="V157" s="131"/>
      <c r="W157" s="131"/>
      <c r="X157" s="131"/>
      <c r="Y157" s="131"/>
      <c r="Z157" s="132"/>
    </row>
    <row r="158" spans="1:26" s="86" customFormat="1" ht="15" customHeight="1" thickBot="1" x14ac:dyDescent="0.45">
      <c r="A158" s="143"/>
      <c r="B158" s="130"/>
      <c r="C158" s="130"/>
      <c r="D158" s="130"/>
      <c r="E158" s="367" t="s">
        <v>51</v>
      </c>
      <c r="F158" s="368"/>
      <c r="G158" s="368"/>
      <c r="H158" s="368"/>
      <c r="I158" s="368"/>
      <c r="J158" s="368"/>
      <c r="K158" s="368"/>
      <c r="L158" s="368"/>
      <c r="M158" s="369"/>
      <c r="N158" s="124"/>
      <c r="O158" s="124"/>
      <c r="P158" s="370" t="s">
        <v>53</v>
      </c>
      <c r="Q158" s="371"/>
      <c r="R158" s="371"/>
      <c r="S158" s="371"/>
      <c r="T158" s="371"/>
      <c r="U158" s="371"/>
      <c r="V158" s="371"/>
      <c r="W158" s="371"/>
      <c r="X158" s="372"/>
      <c r="Y158" s="131"/>
      <c r="Z158" s="132"/>
    </row>
    <row r="159" spans="1:26" s="86" customFormat="1" ht="15" customHeight="1" x14ac:dyDescent="0.45">
      <c r="A159" s="144" t="s">
        <v>57</v>
      </c>
      <c r="B159" s="133"/>
      <c r="C159" s="133"/>
      <c r="D159" s="134"/>
      <c r="E159" s="348"/>
      <c r="F159" s="349"/>
      <c r="G159" s="349"/>
      <c r="H159" s="352" t="s">
        <v>50</v>
      </c>
      <c r="I159" s="352"/>
      <c r="J159" s="354" t="s">
        <v>25</v>
      </c>
      <c r="K159" s="354"/>
      <c r="L159" s="354" t="s">
        <v>26</v>
      </c>
      <c r="M159" s="356"/>
      <c r="N159" s="135"/>
      <c r="O159" s="136"/>
      <c r="P159" s="358"/>
      <c r="Q159" s="359"/>
      <c r="R159" s="360"/>
      <c r="S159" s="343" t="s">
        <v>52</v>
      </c>
      <c r="T159" s="343"/>
      <c r="U159" s="343" t="s">
        <v>25</v>
      </c>
      <c r="V159" s="343"/>
      <c r="W159" s="343" t="s">
        <v>26</v>
      </c>
      <c r="X159" s="345"/>
      <c r="Y159" s="131"/>
      <c r="Z159" s="132"/>
    </row>
    <row r="160" spans="1:26" s="86" customFormat="1" ht="15" customHeight="1" x14ac:dyDescent="0.45">
      <c r="A160" s="144" t="s">
        <v>58</v>
      </c>
      <c r="B160" s="133"/>
      <c r="C160" s="133"/>
      <c r="D160" s="134"/>
      <c r="E160" s="350"/>
      <c r="F160" s="351"/>
      <c r="G160" s="351"/>
      <c r="H160" s="353"/>
      <c r="I160" s="353"/>
      <c r="J160" s="355"/>
      <c r="K160" s="355"/>
      <c r="L160" s="355"/>
      <c r="M160" s="357"/>
      <c r="N160" s="137"/>
      <c r="O160" s="137"/>
      <c r="P160" s="361"/>
      <c r="Q160" s="362"/>
      <c r="R160" s="363"/>
      <c r="S160" s="344"/>
      <c r="T160" s="344"/>
      <c r="U160" s="344"/>
      <c r="V160" s="344"/>
      <c r="W160" s="344"/>
      <c r="X160" s="346"/>
      <c r="Y160" s="131"/>
      <c r="Z160" s="132"/>
    </row>
    <row r="161" spans="1:26" s="86" customFormat="1" ht="15" customHeight="1" x14ac:dyDescent="0.4">
      <c r="A161" s="128"/>
      <c r="B161" s="130"/>
      <c r="C161" s="130"/>
      <c r="D161" s="130"/>
      <c r="E161" s="330" t="s">
        <v>47</v>
      </c>
      <c r="F161" s="331"/>
      <c r="G161" s="331"/>
      <c r="H161" s="347" t="s">
        <v>24</v>
      </c>
      <c r="I161" s="347"/>
      <c r="J161" s="334"/>
      <c r="K161" s="334"/>
      <c r="L161" s="335"/>
      <c r="M161" s="336"/>
      <c r="N161" s="137"/>
      <c r="O161" s="137"/>
      <c r="P161" s="337" t="s">
        <v>47</v>
      </c>
      <c r="Q161" s="338"/>
      <c r="R161" s="338"/>
      <c r="S161" s="347" t="s">
        <v>24</v>
      </c>
      <c r="T161" s="347"/>
      <c r="U161" s="317"/>
      <c r="V161" s="318"/>
      <c r="W161" s="317"/>
      <c r="X161" s="319"/>
      <c r="Y161" s="131"/>
      <c r="Z161" s="132"/>
    </row>
    <row r="162" spans="1:26" s="86" customFormat="1" ht="15" customHeight="1" x14ac:dyDescent="0.4">
      <c r="A162" s="138"/>
      <c r="B162" s="131"/>
      <c r="C162" s="131"/>
      <c r="D162" s="131"/>
      <c r="E162" s="330" t="s">
        <v>48</v>
      </c>
      <c r="F162" s="331"/>
      <c r="G162" s="331"/>
      <c r="H162" s="332"/>
      <c r="I162" s="332"/>
      <c r="J162" s="334"/>
      <c r="K162" s="334"/>
      <c r="L162" s="335"/>
      <c r="M162" s="336"/>
      <c r="N162" s="137"/>
      <c r="O162" s="137"/>
      <c r="P162" s="337" t="s">
        <v>48</v>
      </c>
      <c r="Q162" s="338"/>
      <c r="R162" s="338"/>
      <c r="S162" s="339"/>
      <c r="T162" s="340"/>
      <c r="U162" s="317"/>
      <c r="V162" s="318"/>
      <c r="W162" s="317"/>
      <c r="X162" s="319"/>
      <c r="Y162" s="131"/>
      <c r="Z162" s="132"/>
    </row>
    <row r="163" spans="1:26" s="86" customFormat="1" ht="15" customHeight="1" thickBot="1" x14ac:dyDescent="0.45">
      <c r="A163" s="138"/>
      <c r="B163" s="131"/>
      <c r="C163" s="131"/>
      <c r="D163" s="131"/>
      <c r="E163" s="320" t="s">
        <v>49</v>
      </c>
      <c r="F163" s="321"/>
      <c r="G163" s="321"/>
      <c r="H163" s="333"/>
      <c r="I163" s="333"/>
      <c r="J163" s="322"/>
      <c r="K163" s="322"/>
      <c r="L163" s="323"/>
      <c r="M163" s="324"/>
      <c r="N163" s="137"/>
      <c r="O163" s="137"/>
      <c r="P163" s="325" t="s">
        <v>49</v>
      </c>
      <c r="Q163" s="326"/>
      <c r="R163" s="326"/>
      <c r="S163" s="341"/>
      <c r="T163" s="342"/>
      <c r="U163" s="327"/>
      <c r="V163" s="328"/>
      <c r="W163" s="327"/>
      <c r="X163" s="329"/>
      <c r="Y163" s="131"/>
      <c r="Z163" s="132"/>
    </row>
    <row r="164" spans="1:26" s="86" customFormat="1" ht="15" customHeight="1" thickBot="1" x14ac:dyDescent="0.45">
      <c r="A164" s="139"/>
      <c r="B164" s="140"/>
      <c r="C164" s="140"/>
      <c r="D164" s="140"/>
      <c r="E164" s="140"/>
      <c r="F164" s="140"/>
      <c r="G164" s="140"/>
      <c r="H164" s="140"/>
      <c r="I164" s="140"/>
      <c r="J164" s="140"/>
      <c r="K164" s="140"/>
      <c r="L164" s="141"/>
      <c r="M164" s="141"/>
      <c r="N164" s="142"/>
      <c r="O164" s="142"/>
      <c r="P164" s="142"/>
      <c r="Q164" s="131"/>
      <c r="R164" s="131"/>
      <c r="S164" s="131"/>
      <c r="T164" s="131"/>
      <c r="U164" s="131"/>
      <c r="V164" s="131"/>
      <c r="W164" s="131"/>
      <c r="X164" s="131"/>
      <c r="Y164" s="131"/>
      <c r="Z164" s="132"/>
    </row>
    <row r="165" spans="1:26" s="86" customFormat="1" ht="15" customHeight="1" x14ac:dyDescent="0.4">
      <c r="A165" s="302" t="s">
        <v>65</v>
      </c>
      <c r="B165" s="304" t="s">
        <v>31</v>
      </c>
      <c r="C165" s="306" t="s">
        <v>41</v>
      </c>
      <c r="D165" s="308" t="s">
        <v>39</v>
      </c>
      <c r="E165" s="297"/>
      <c r="F165" s="309"/>
      <c r="G165" s="310" t="s">
        <v>42</v>
      </c>
      <c r="H165" s="311"/>
      <c r="I165" s="311"/>
      <c r="J165" s="311"/>
      <c r="K165" s="311"/>
      <c r="L165" s="311"/>
      <c r="M165" s="311"/>
      <c r="N165" s="311"/>
      <c r="O165" s="311"/>
      <c r="P165" s="312"/>
      <c r="Q165" s="313" t="s">
        <v>32</v>
      </c>
      <c r="R165" s="291"/>
      <c r="S165" s="314"/>
      <c r="T165" s="290" t="s">
        <v>33</v>
      </c>
      <c r="U165" s="291"/>
      <c r="V165" s="292"/>
      <c r="W165" s="296" t="s">
        <v>34</v>
      </c>
      <c r="X165" s="297"/>
      <c r="Y165" s="297"/>
      <c r="Z165" s="298"/>
    </row>
    <row r="166" spans="1:26" s="86" customFormat="1" ht="75" customHeight="1" x14ac:dyDescent="0.4">
      <c r="A166" s="303"/>
      <c r="B166" s="305"/>
      <c r="C166" s="307"/>
      <c r="D166" s="83" t="s">
        <v>35</v>
      </c>
      <c r="E166" s="84" t="s">
        <v>36</v>
      </c>
      <c r="F166" s="87" t="s">
        <v>37</v>
      </c>
      <c r="G166" s="79" t="s">
        <v>0</v>
      </c>
      <c r="H166" s="72" t="s">
        <v>72</v>
      </c>
      <c r="I166" s="72" t="s">
        <v>1</v>
      </c>
      <c r="J166" s="73" t="s">
        <v>43</v>
      </c>
      <c r="K166" s="73" t="s">
        <v>44</v>
      </c>
      <c r="L166" s="73" t="s">
        <v>2</v>
      </c>
      <c r="M166" s="73" t="s">
        <v>3</v>
      </c>
      <c r="N166" s="73" t="s">
        <v>4</v>
      </c>
      <c r="O166" s="73" t="s">
        <v>45</v>
      </c>
      <c r="P166" s="80" t="s">
        <v>46</v>
      </c>
      <c r="Q166" s="315"/>
      <c r="R166" s="294"/>
      <c r="S166" s="316"/>
      <c r="T166" s="293"/>
      <c r="U166" s="294"/>
      <c r="V166" s="295"/>
      <c r="W166" s="299"/>
      <c r="X166" s="300"/>
      <c r="Y166" s="300"/>
      <c r="Z166" s="301"/>
    </row>
    <row r="167" spans="1:26" s="86" customFormat="1" ht="24" customHeight="1" x14ac:dyDescent="0.4">
      <c r="A167" s="81">
        <f>'Weekly Menus'!E7</f>
        <v>0</v>
      </c>
      <c r="B167" s="109"/>
      <c r="C167" s="82">
        <f>'9-12'!B122</f>
        <v>0</v>
      </c>
      <c r="D167" s="111"/>
      <c r="E167" s="112"/>
      <c r="F167" s="113"/>
      <c r="G167" s="92">
        <f>'9-12'!C122</f>
        <v>0</v>
      </c>
      <c r="H167" s="90">
        <f>'9-12'!D122</f>
        <v>0</v>
      </c>
      <c r="I167" s="90">
        <f>'9-12'!F122</f>
        <v>0</v>
      </c>
      <c r="J167" s="90">
        <f>'9-12'!H122</f>
        <v>0</v>
      </c>
      <c r="K167" s="90">
        <f>'9-12'!I122</f>
        <v>0</v>
      </c>
      <c r="L167" s="90">
        <f>'9-12'!J122</f>
        <v>0</v>
      </c>
      <c r="M167" s="90">
        <f>'9-12'!K122</f>
        <v>0</v>
      </c>
      <c r="N167" s="90">
        <f>'9-12'!L122</f>
        <v>0</v>
      </c>
      <c r="O167" s="90">
        <f>'9-12'!M122</f>
        <v>0</v>
      </c>
      <c r="P167" s="93">
        <f>SUM(J167:O167)</f>
        <v>0</v>
      </c>
      <c r="Q167" s="277"/>
      <c r="R167" s="277"/>
      <c r="S167" s="278"/>
      <c r="T167" s="279"/>
      <c r="U167" s="277"/>
      <c r="V167" s="278"/>
      <c r="W167" s="287"/>
      <c r="X167" s="288"/>
      <c r="Y167" s="288"/>
      <c r="Z167" s="289"/>
    </row>
    <row r="168" spans="1:26" s="86" customFormat="1" ht="24" customHeight="1" x14ac:dyDescent="0.4">
      <c r="A168" s="81">
        <f>'Weekly Menus'!E8</f>
        <v>0</v>
      </c>
      <c r="B168" s="109"/>
      <c r="C168" s="82">
        <f>'9-12'!B123</f>
        <v>0</v>
      </c>
      <c r="D168" s="111"/>
      <c r="E168" s="112"/>
      <c r="F168" s="113"/>
      <c r="G168" s="92">
        <f>'9-12'!C123</f>
        <v>0</v>
      </c>
      <c r="H168" s="90">
        <f>'9-12'!D123</f>
        <v>0</v>
      </c>
      <c r="I168" s="90">
        <f>'9-12'!F123</f>
        <v>0</v>
      </c>
      <c r="J168" s="90">
        <f>'9-12'!H123</f>
        <v>0</v>
      </c>
      <c r="K168" s="90">
        <f>'9-12'!I123</f>
        <v>0</v>
      </c>
      <c r="L168" s="90">
        <f>'9-12'!J123</f>
        <v>0</v>
      </c>
      <c r="M168" s="90">
        <f>'9-12'!K123</f>
        <v>0</v>
      </c>
      <c r="N168" s="90">
        <f>'9-12'!L123</f>
        <v>0</v>
      </c>
      <c r="O168" s="90">
        <f>'9-12'!M123</f>
        <v>0</v>
      </c>
      <c r="P168" s="93">
        <f t="shared" ref="P168:P186" si="12">SUM(J168:O168)</f>
        <v>0</v>
      </c>
      <c r="Q168" s="277"/>
      <c r="R168" s="277"/>
      <c r="S168" s="278"/>
      <c r="T168" s="279"/>
      <c r="U168" s="277"/>
      <c r="V168" s="278"/>
      <c r="W168" s="287"/>
      <c r="X168" s="288"/>
      <c r="Y168" s="288"/>
      <c r="Z168" s="289"/>
    </row>
    <row r="169" spans="1:26" s="86" customFormat="1" ht="24" customHeight="1" x14ac:dyDescent="0.4">
      <c r="A169" s="81">
        <f>'Weekly Menus'!E9</f>
        <v>0</v>
      </c>
      <c r="B169" s="109"/>
      <c r="C169" s="82">
        <f>'9-12'!B124</f>
        <v>0</v>
      </c>
      <c r="D169" s="111"/>
      <c r="E169" s="112"/>
      <c r="F169" s="113"/>
      <c r="G169" s="92">
        <f>'9-12'!C124</f>
        <v>0</v>
      </c>
      <c r="H169" s="90">
        <f>'9-12'!D124</f>
        <v>0</v>
      </c>
      <c r="I169" s="90">
        <f>'9-12'!F124</f>
        <v>0</v>
      </c>
      <c r="J169" s="90">
        <f>'9-12'!H124</f>
        <v>0</v>
      </c>
      <c r="K169" s="90">
        <f>'9-12'!I124</f>
        <v>0</v>
      </c>
      <c r="L169" s="90">
        <f>'9-12'!J124</f>
        <v>0</v>
      </c>
      <c r="M169" s="90">
        <f>'9-12'!K124</f>
        <v>0</v>
      </c>
      <c r="N169" s="90">
        <f>'9-12'!L124</f>
        <v>0</v>
      </c>
      <c r="O169" s="90">
        <f>'9-12'!M124</f>
        <v>0</v>
      </c>
      <c r="P169" s="93">
        <f t="shared" si="12"/>
        <v>0</v>
      </c>
      <c r="Q169" s="277"/>
      <c r="R169" s="277"/>
      <c r="S169" s="278"/>
      <c r="T169" s="279"/>
      <c r="U169" s="277"/>
      <c r="V169" s="278"/>
      <c r="W169" s="287"/>
      <c r="X169" s="288"/>
      <c r="Y169" s="288"/>
      <c r="Z169" s="289"/>
    </row>
    <row r="170" spans="1:26" s="86" customFormat="1" ht="24" customHeight="1" x14ac:dyDescent="0.4">
      <c r="A170" s="81">
        <f>'Weekly Menus'!E10</f>
        <v>0</v>
      </c>
      <c r="B170" s="109"/>
      <c r="C170" s="82">
        <f>'9-12'!B125</f>
        <v>0</v>
      </c>
      <c r="D170" s="111"/>
      <c r="E170" s="112"/>
      <c r="F170" s="113"/>
      <c r="G170" s="92">
        <f>'9-12'!C125</f>
        <v>0</v>
      </c>
      <c r="H170" s="90">
        <f>'9-12'!D125</f>
        <v>0</v>
      </c>
      <c r="I170" s="90">
        <f>'9-12'!F125</f>
        <v>0</v>
      </c>
      <c r="J170" s="90">
        <f>'9-12'!H125</f>
        <v>0</v>
      </c>
      <c r="K170" s="90">
        <f>'9-12'!I125</f>
        <v>0</v>
      </c>
      <c r="L170" s="90">
        <f>'9-12'!J125</f>
        <v>0</v>
      </c>
      <c r="M170" s="90">
        <f>'9-12'!K125</f>
        <v>0</v>
      </c>
      <c r="N170" s="90">
        <f>'9-12'!L125</f>
        <v>0</v>
      </c>
      <c r="O170" s="90">
        <f>'9-12'!M125</f>
        <v>0</v>
      </c>
      <c r="P170" s="93">
        <f t="shared" si="12"/>
        <v>0</v>
      </c>
      <c r="Q170" s="277"/>
      <c r="R170" s="277"/>
      <c r="S170" s="278"/>
      <c r="T170" s="279"/>
      <c r="U170" s="277"/>
      <c r="V170" s="278"/>
      <c r="W170" s="287"/>
      <c r="X170" s="288"/>
      <c r="Y170" s="288"/>
      <c r="Z170" s="289"/>
    </row>
    <row r="171" spans="1:26" s="86" customFormat="1" ht="24" customHeight="1" x14ac:dyDescent="0.4">
      <c r="A171" s="81">
        <f>'Weekly Menus'!E11</f>
        <v>0</v>
      </c>
      <c r="B171" s="109"/>
      <c r="C171" s="82">
        <f>'9-12'!B126</f>
        <v>0</v>
      </c>
      <c r="D171" s="111"/>
      <c r="E171" s="112"/>
      <c r="F171" s="113"/>
      <c r="G171" s="92">
        <f>'9-12'!C126</f>
        <v>0</v>
      </c>
      <c r="H171" s="90">
        <f>'9-12'!D126</f>
        <v>0</v>
      </c>
      <c r="I171" s="90">
        <f>'9-12'!F126</f>
        <v>0</v>
      </c>
      <c r="J171" s="90">
        <f>'9-12'!H126</f>
        <v>0</v>
      </c>
      <c r="K171" s="90">
        <f>'9-12'!I126</f>
        <v>0</v>
      </c>
      <c r="L171" s="90">
        <f>'9-12'!J126</f>
        <v>0</v>
      </c>
      <c r="M171" s="90">
        <f>'9-12'!K126</f>
        <v>0</v>
      </c>
      <c r="N171" s="90">
        <f>'9-12'!L126</f>
        <v>0</v>
      </c>
      <c r="O171" s="90">
        <f>'9-12'!M126</f>
        <v>0</v>
      </c>
      <c r="P171" s="93">
        <f t="shared" si="12"/>
        <v>0</v>
      </c>
      <c r="Q171" s="277"/>
      <c r="R171" s="277"/>
      <c r="S171" s="278"/>
      <c r="T171" s="279"/>
      <c r="U171" s="277"/>
      <c r="V171" s="278"/>
      <c r="W171" s="287"/>
      <c r="X171" s="288"/>
      <c r="Y171" s="288"/>
      <c r="Z171" s="289"/>
    </row>
    <row r="172" spans="1:26" s="86" customFormat="1" ht="24" customHeight="1" x14ac:dyDescent="0.4">
      <c r="A172" s="81">
        <f>'Weekly Menus'!E12</f>
        <v>0</v>
      </c>
      <c r="B172" s="109"/>
      <c r="C172" s="82">
        <f>'9-12'!B127</f>
        <v>0</v>
      </c>
      <c r="D172" s="111"/>
      <c r="E172" s="112"/>
      <c r="F172" s="113"/>
      <c r="G172" s="92">
        <f>'9-12'!C127</f>
        <v>0</v>
      </c>
      <c r="H172" s="90">
        <f>'9-12'!D127</f>
        <v>0</v>
      </c>
      <c r="I172" s="90">
        <f>'9-12'!F127</f>
        <v>0</v>
      </c>
      <c r="J172" s="90">
        <f>'9-12'!H127</f>
        <v>0</v>
      </c>
      <c r="K172" s="90">
        <f>'9-12'!I127</f>
        <v>0</v>
      </c>
      <c r="L172" s="90">
        <f>'9-12'!J127</f>
        <v>0</v>
      </c>
      <c r="M172" s="90">
        <f>'9-12'!K127</f>
        <v>0</v>
      </c>
      <c r="N172" s="90">
        <f>'9-12'!L127</f>
        <v>0</v>
      </c>
      <c r="O172" s="90">
        <f>'9-12'!M127</f>
        <v>0</v>
      </c>
      <c r="P172" s="93">
        <f t="shared" si="12"/>
        <v>0</v>
      </c>
      <c r="Q172" s="277"/>
      <c r="R172" s="277"/>
      <c r="S172" s="278"/>
      <c r="T172" s="279"/>
      <c r="U172" s="277"/>
      <c r="V172" s="278"/>
      <c r="W172" s="287"/>
      <c r="X172" s="288"/>
      <c r="Y172" s="288"/>
      <c r="Z172" s="289"/>
    </row>
    <row r="173" spans="1:26" s="86" customFormat="1" ht="24" customHeight="1" x14ac:dyDescent="0.4">
      <c r="A173" s="81">
        <f>'Weekly Menus'!E13</f>
        <v>0</v>
      </c>
      <c r="B173" s="109"/>
      <c r="C173" s="82">
        <f>'9-12'!B128</f>
        <v>0</v>
      </c>
      <c r="D173" s="111"/>
      <c r="E173" s="112"/>
      <c r="F173" s="113"/>
      <c r="G173" s="92">
        <f>'9-12'!C128</f>
        <v>0</v>
      </c>
      <c r="H173" s="90">
        <f>'9-12'!D128</f>
        <v>0</v>
      </c>
      <c r="I173" s="90">
        <f>'9-12'!F128</f>
        <v>0</v>
      </c>
      <c r="J173" s="90">
        <f>'9-12'!H128</f>
        <v>0</v>
      </c>
      <c r="K173" s="90">
        <f>'9-12'!I128</f>
        <v>0</v>
      </c>
      <c r="L173" s="90">
        <f>'9-12'!J128</f>
        <v>0</v>
      </c>
      <c r="M173" s="90">
        <f>'9-12'!K128</f>
        <v>0</v>
      </c>
      <c r="N173" s="90">
        <f>'9-12'!L128</f>
        <v>0</v>
      </c>
      <c r="O173" s="90">
        <f>'9-12'!M128</f>
        <v>0</v>
      </c>
      <c r="P173" s="93">
        <f t="shared" si="12"/>
        <v>0</v>
      </c>
      <c r="Q173" s="277"/>
      <c r="R173" s="277"/>
      <c r="S173" s="278"/>
      <c r="T173" s="279"/>
      <c r="U173" s="277"/>
      <c r="V173" s="278"/>
      <c r="W173" s="287"/>
      <c r="X173" s="288"/>
      <c r="Y173" s="288"/>
      <c r="Z173" s="289"/>
    </row>
    <row r="174" spans="1:26" s="86" customFormat="1" ht="24" customHeight="1" x14ac:dyDescent="0.4">
      <c r="A174" s="81">
        <f>'Weekly Menus'!E14</f>
        <v>0</v>
      </c>
      <c r="B174" s="109"/>
      <c r="C174" s="82">
        <f>'9-12'!B129</f>
        <v>0</v>
      </c>
      <c r="D174" s="111"/>
      <c r="E174" s="112"/>
      <c r="F174" s="113"/>
      <c r="G174" s="92">
        <f>'9-12'!C129</f>
        <v>0</v>
      </c>
      <c r="H174" s="90">
        <f>'9-12'!D129</f>
        <v>0</v>
      </c>
      <c r="I174" s="90">
        <f>'9-12'!F129</f>
        <v>0</v>
      </c>
      <c r="J174" s="90">
        <f>'9-12'!H129</f>
        <v>0</v>
      </c>
      <c r="K174" s="90">
        <f>'9-12'!I129</f>
        <v>0</v>
      </c>
      <c r="L174" s="90">
        <f>'9-12'!J129</f>
        <v>0</v>
      </c>
      <c r="M174" s="90">
        <f>'9-12'!K129</f>
        <v>0</v>
      </c>
      <c r="N174" s="90">
        <f>'9-12'!L129</f>
        <v>0</v>
      </c>
      <c r="O174" s="90">
        <f>'9-12'!M129</f>
        <v>0</v>
      </c>
      <c r="P174" s="93">
        <f t="shared" si="12"/>
        <v>0</v>
      </c>
      <c r="Q174" s="277"/>
      <c r="R174" s="277"/>
      <c r="S174" s="278"/>
      <c r="T174" s="279"/>
      <c r="U174" s="277"/>
      <c r="V174" s="278"/>
      <c r="W174" s="287"/>
      <c r="X174" s="288"/>
      <c r="Y174" s="288"/>
      <c r="Z174" s="289"/>
    </row>
    <row r="175" spans="1:26" s="86" customFormat="1" ht="24" customHeight="1" x14ac:dyDescent="0.4">
      <c r="A175" s="81">
        <f>'Weekly Menus'!E15</f>
        <v>0</v>
      </c>
      <c r="B175" s="109"/>
      <c r="C175" s="82">
        <f>'9-12'!B130</f>
        <v>0</v>
      </c>
      <c r="D175" s="111"/>
      <c r="E175" s="112"/>
      <c r="F175" s="113"/>
      <c r="G175" s="92">
        <f>'9-12'!C130</f>
        <v>0</v>
      </c>
      <c r="H175" s="90">
        <f>'9-12'!D130</f>
        <v>0</v>
      </c>
      <c r="I175" s="90">
        <f>'9-12'!F130</f>
        <v>0</v>
      </c>
      <c r="J175" s="90">
        <f>'9-12'!H130</f>
        <v>0</v>
      </c>
      <c r="K175" s="90">
        <f>'9-12'!I130</f>
        <v>0</v>
      </c>
      <c r="L175" s="90">
        <f>'9-12'!J130</f>
        <v>0</v>
      </c>
      <c r="M175" s="90">
        <f>'9-12'!K130</f>
        <v>0</v>
      </c>
      <c r="N175" s="90">
        <f>'9-12'!L130</f>
        <v>0</v>
      </c>
      <c r="O175" s="90">
        <f>'9-12'!M130</f>
        <v>0</v>
      </c>
      <c r="P175" s="93">
        <f t="shared" si="12"/>
        <v>0</v>
      </c>
      <c r="Q175" s="277"/>
      <c r="R175" s="277"/>
      <c r="S175" s="278"/>
      <c r="T175" s="279"/>
      <c r="U175" s="277"/>
      <c r="V175" s="278"/>
      <c r="W175" s="287"/>
      <c r="X175" s="288"/>
      <c r="Y175" s="288"/>
      <c r="Z175" s="289"/>
    </row>
    <row r="176" spans="1:26" s="86" customFormat="1" ht="24" customHeight="1" x14ac:dyDescent="0.4">
      <c r="A176" s="81">
        <f>'Weekly Menus'!E16</f>
        <v>0</v>
      </c>
      <c r="B176" s="109"/>
      <c r="C176" s="82">
        <f>'9-12'!B131</f>
        <v>0</v>
      </c>
      <c r="D176" s="111"/>
      <c r="E176" s="112"/>
      <c r="F176" s="113"/>
      <c r="G176" s="92">
        <f>'9-12'!C131</f>
        <v>0</v>
      </c>
      <c r="H176" s="90">
        <f>'9-12'!D131</f>
        <v>0</v>
      </c>
      <c r="I176" s="90">
        <f>'9-12'!F131</f>
        <v>0</v>
      </c>
      <c r="J176" s="90">
        <f>'9-12'!H131</f>
        <v>0</v>
      </c>
      <c r="K176" s="90">
        <f>'9-12'!I131</f>
        <v>0</v>
      </c>
      <c r="L176" s="90">
        <f>'9-12'!J131</f>
        <v>0</v>
      </c>
      <c r="M176" s="90">
        <f>'9-12'!K131</f>
        <v>0</v>
      </c>
      <c r="N176" s="90">
        <f>'9-12'!L131</f>
        <v>0</v>
      </c>
      <c r="O176" s="90">
        <f>'9-12'!M131</f>
        <v>0</v>
      </c>
      <c r="P176" s="93">
        <f t="shared" si="12"/>
        <v>0</v>
      </c>
      <c r="Q176" s="277"/>
      <c r="R176" s="277"/>
      <c r="S176" s="278"/>
      <c r="T176" s="279"/>
      <c r="U176" s="277"/>
      <c r="V176" s="278"/>
      <c r="W176" s="287"/>
      <c r="X176" s="288"/>
      <c r="Y176" s="288"/>
      <c r="Z176" s="289"/>
    </row>
    <row r="177" spans="1:26" s="86" customFormat="1" ht="24" customHeight="1" x14ac:dyDescent="0.4">
      <c r="A177" s="81">
        <f>'Weekly Menus'!E17</f>
        <v>0</v>
      </c>
      <c r="B177" s="109"/>
      <c r="C177" s="82">
        <f>'9-12'!B132</f>
        <v>0</v>
      </c>
      <c r="D177" s="111"/>
      <c r="E177" s="112"/>
      <c r="F177" s="113"/>
      <c r="G177" s="92">
        <f>'9-12'!C132</f>
        <v>0</v>
      </c>
      <c r="H177" s="90">
        <f>'9-12'!D132</f>
        <v>0</v>
      </c>
      <c r="I177" s="90">
        <f>'9-12'!F132</f>
        <v>0</v>
      </c>
      <c r="J177" s="90">
        <f>'9-12'!H132</f>
        <v>0</v>
      </c>
      <c r="K177" s="90">
        <f>'9-12'!I132</f>
        <v>0</v>
      </c>
      <c r="L177" s="90">
        <f>'9-12'!J132</f>
        <v>0</v>
      </c>
      <c r="M177" s="90">
        <f>'9-12'!K132</f>
        <v>0</v>
      </c>
      <c r="N177" s="90">
        <f>'9-12'!L132</f>
        <v>0</v>
      </c>
      <c r="O177" s="90">
        <f>'9-12'!M132</f>
        <v>0</v>
      </c>
      <c r="P177" s="93">
        <f t="shared" si="12"/>
        <v>0</v>
      </c>
      <c r="Q177" s="277"/>
      <c r="R177" s="277"/>
      <c r="S177" s="278"/>
      <c r="T177" s="279"/>
      <c r="U177" s="277"/>
      <c r="V177" s="278"/>
      <c r="W177" s="280"/>
      <c r="X177" s="280"/>
      <c r="Y177" s="280"/>
      <c r="Z177" s="281"/>
    </row>
    <row r="178" spans="1:26" s="86" customFormat="1" ht="24" customHeight="1" x14ac:dyDescent="0.4">
      <c r="A178" s="81">
        <f>'Weekly Menus'!E18</f>
        <v>0</v>
      </c>
      <c r="B178" s="109"/>
      <c r="C178" s="82">
        <f>'9-12'!B133</f>
        <v>0</v>
      </c>
      <c r="D178" s="111"/>
      <c r="E178" s="112"/>
      <c r="F178" s="113"/>
      <c r="G178" s="92">
        <f>'9-12'!C133</f>
        <v>0</v>
      </c>
      <c r="H178" s="90">
        <f>'9-12'!D133</f>
        <v>0</v>
      </c>
      <c r="I178" s="90">
        <f>'9-12'!F133</f>
        <v>0</v>
      </c>
      <c r="J178" s="90">
        <f>'9-12'!H133</f>
        <v>0</v>
      </c>
      <c r="K178" s="90">
        <f>'9-12'!I133</f>
        <v>0</v>
      </c>
      <c r="L178" s="90">
        <f>'9-12'!J133</f>
        <v>0</v>
      </c>
      <c r="M178" s="90">
        <f>'9-12'!K133</f>
        <v>0</v>
      </c>
      <c r="N178" s="90">
        <f>'9-12'!L133</f>
        <v>0</v>
      </c>
      <c r="O178" s="90">
        <f>'9-12'!M133</f>
        <v>0</v>
      </c>
      <c r="P178" s="93">
        <f t="shared" si="12"/>
        <v>0</v>
      </c>
      <c r="Q178" s="277"/>
      <c r="R178" s="277"/>
      <c r="S178" s="278"/>
      <c r="T178" s="279"/>
      <c r="U178" s="277"/>
      <c r="V178" s="278"/>
      <c r="W178" s="280"/>
      <c r="X178" s="280"/>
      <c r="Y178" s="280"/>
      <c r="Z178" s="281"/>
    </row>
    <row r="179" spans="1:26" s="86" customFormat="1" ht="24" customHeight="1" x14ac:dyDescent="0.4">
      <c r="A179" s="81">
        <f>'Weekly Menus'!E19</f>
        <v>0</v>
      </c>
      <c r="B179" s="109"/>
      <c r="C179" s="82">
        <f>'9-12'!B134</f>
        <v>0</v>
      </c>
      <c r="D179" s="111"/>
      <c r="E179" s="112"/>
      <c r="F179" s="113"/>
      <c r="G179" s="92">
        <f>'9-12'!C134</f>
        <v>0</v>
      </c>
      <c r="H179" s="90">
        <f>'9-12'!D134</f>
        <v>0</v>
      </c>
      <c r="I179" s="90">
        <f>'9-12'!F134</f>
        <v>0</v>
      </c>
      <c r="J179" s="90">
        <f>'9-12'!H134</f>
        <v>0</v>
      </c>
      <c r="K179" s="90">
        <f>'9-12'!I134</f>
        <v>0</v>
      </c>
      <c r="L179" s="90">
        <f>'9-12'!J134</f>
        <v>0</v>
      </c>
      <c r="M179" s="90">
        <f>'9-12'!K134</f>
        <v>0</v>
      </c>
      <c r="N179" s="90">
        <f>'9-12'!L134</f>
        <v>0</v>
      </c>
      <c r="O179" s="90">
        <f>'9-12'!M134</f>
        <v>0</v>
      </c>
      <c r="P179" s="93">
        <f t="shared" si="12"/>
        <v>0</v>
      </c>
      <c r="Q179" s="277"/>
      <c r="R179" s="277"/>
      <c r="S179" s="278"/>
      <c r="T179" s="279"/>
      <c r="U179" s="277"/>
      <c r="V179" s="278"/>
      <c r="W179" s="280"/>
      <c r="X179" s="280"/>
      <c r="Y179" s="280"/>
      <c r="Z179" s="281"/>
    </row>
    <row r="180" spans="1:26" s="86" customFormat="1" ht="24" customHeight="1" x14ac:dyDescent="0.4">
      <c r="A180" s="81">
        <f>'Weekly Menus'!E20</f>
        <v>0</v>
      </c>
      <c r="B180" s="109"/>
      <c r="C180" s="82">
        <f>'9-12'!B135</f>
        <v>0</v>
      </c>
      <c r="D180" s="111"/>
      <c r="E180" s="112"/>
      <c r="F180" s="113"/>
      <c r="G180" s="92">
        <f>'9-12'!C135</f>
        <v>0</v>
      </c>
      <c r="H180" s="90">
        <f>'9-12'!D135</f>
        <v>0</v>
      </c>
      <c r="I180" s="90">
        <f>'9-12'!F135</f>
        <v>0</v>
      </c>
      <c r="J180" s="90">
        <f>'9-12'!H135</f>
        <v>0</v>
      </c>
      <c r="K180" s="90">
        <f>'9-12'!I135</f>
        <v>0</v>
      </c>
      <c r="L180" s="90">
        <f>'9-12'!J135</f>
        <v>0</v>
      </c>
      <c r="M180" s="90">
        <f>'9-12'!K135</f>
        <v>0</v>
      </c>
      <c r="N180" s="90">
        <f>'9-12'!L135</f>
        <v>0</v>
      </c>
      <c r="O180" s="90">
        <f>'9-12'!M135</f>
        <v>0</v>
      </c>
      <c r="P180" s="93">
        <f t="shared" si="12"/>
        <v>0</v>
      </c>
      <c r="Q180" s="277"/>
      <c r="R180" s="277"/>
      <c r="S180" s="278"/>
      <c r="T180" s="279"/>
      <c r="U180" s="277"/>
      <c r="V180" s="278"/>
      <c r="W180" s="280"/>
      <c r="X180" s="280"/>
      <c r="Y180" s="280"/>
      <c r="Z180" s="281"/>
    </row>
    <row r="181" spans="1:26" s="86" customFormat="1" ht="24" customHeight="1" x14ac:dyDescent="0.4">
      <c r="A181" s="81">
        <f>'Weekly Menus'!E21</f>
        <v>0</v>
      </c>
      <c r="B181" s="109"/>
      <c r="C181" s="82">
        <f>'9-12'!B136</f>
        <v>0</v>
      </c>
      <c r="D181" s="111"/>
      <c r="E181" s="112"/>
      <c r="F181" s="113"/>
      <c r="G181" s="92">
        <f>'9-12'!C136</f>
        <v>0</v>
      </c>
      <c r="H181" s="90">
        <f>'9-12'!D136</f>
        <v>0</v>
      </c>
      <c r="I181" s="90">
        <f>'9-12'!F136</f>
        <v>0</v>
      </c>
      <c r="J181" s="90">
        <f>'9-12'!H136</f>
        <v>0</v>
      </c>
      <c r="K181" s="90">
        <f>'9-12'!I136</f>
        <v>0</v>
      </c>
      <c r="L181" s="90">
        <f>'9-12'!J136</f>
        <v>0</v>
      </c>
      <c r="M181" s="90">
        <f>'9-12'!K136</f>
        <v>0</v>
      </c>
      <c r="N181" s="90">
        <f>'9-12'!L136</f>
        <v>0</v>
      </c>
      <c r="O181" s="90">
        <f>'9-12'!M136</f>
        <v>0</v>
      </c>
      <c r="P181" s="93">
        <f t="shared" si="12"/>
        <v>0</v>
      </c>
      <c r="Q181" s="277"/>
      <c r="R181" s="277"/>
      <c r="S181" s="278"/>
      <c r="T181" s="279"/>
      <c r="U181" s="277"/>
      <c r="V181" s="278"/>
      <c r="W181" s="280"/>
      <c r="X181" s="280"/>
      <c r="Y181" s="280"/>
      <c r="Z181" s="281"/>
    </row>
    <row r="182" spans="1:26" s="86" customFormat="1" ht="24" customHeight="1" x14ac:dyDescent="0.4">
      <c r="A182" s="81">
        <f>'Weekly Menus'!E22</f>
        <v>0</v>
      </c>
      <c r="B182" s="109"/>
      <c r="C182" s="82">
        <f>'9-12'!B137</f>
        <v>0</v>
      </c>
      <c r="D182" s="111"/>
      <c r="E182" s="112"/>
      <c r="F182" s="113"/>
      <c r="G182" s="92">
        <f>'9-12'!C137</f>
        <v>0</v>
      </c>
      <c r="H182" s="90">
        <f>'9-12'!D137</f>
        <v>0</v>
      </c>
      <c r="I182" s="90">
        <f>'9-12'!F137</f>
        <v>0</v>
      </c>
      <c r="J182" s="90">
        <f>'9-12'!H137</f>
        <v>0</v>
      </c>
      <c r="K182" s="90">
        <f>'9-12'!I137</f>
        <v>0</v>
      </c>
      <c r="L182" s="90">
        <f>'9-12'!J137</f>
        <v>0</v>
      </c>
      <c r="M182" s="90">
        <f>'9-12'!K137</f>
        <v>0</v>
      </c>
      <c r="N182" s="90">
        <f>'9-12'!L137</f>
        <v>0</v>
      </c>
      <c r="O182" s="90">
        <f>'9-12'!M137</f>
        <v>0</v>
      </c>
      <c r="P182" s="93">
        <f t="shared" si="12"/>
        <v>0</v>
      </c>
      <c r="Q182" s="277"/>
      <c r="R182" s="277"/>
      <c r="S182" s="278"/>
      <c r="T182" s="279"/>
      <c r="U182" s="277"/>
      <c r="V182" s="278"/>
      <c r="W182" s="280"/>
      <c r="X182" s="280"/>
      <c r="Y182" s="280"/>
      <c r="Z182" s="281"/>
    </row>
    <row r="183" spans="1:26" s="86" customFormat="1" ht="24" customHeight="1" x14ac:dyDescent="0.4">
      <c r="A183" s="81">
        <f>'Weekly Menus'!E23</f>
        <v>0</v>
      </c>
      <c r="B183" s="109"/>
      <c r="C183" s="82">
        <f>'9-12'!B138</f>
        <v>0</v>
      </c>
      <c r="D183" s="111"/>
      <c r="E183" s="112"/>
      <c r="F183" s="113"/>
      <c r="G183" s="92">
        <f>'9-12'!C138</f>
        <v>0</v>
      </c>
      <c r="H183" s="90">
        <f>'9-12'!D138</f>
        <v>0</v>
      </c>
      <c r="I183" s="90">
        <f>'9-12'!F138</f>
        <v>0</v>
      </c>
      <c r="J183" s="90">
        <f>'9-12'!H138</f>
        <v>0</v>
      </c>
      <c r="K183" s="90">
        <f>'9-12'!I138</f>
        <v>0</v>
      </c>
      <c r="L183" s="90">
        <f>'9-12'!J138</f>
        <v>0</v>
      </c>
      <c r="M183" s="90">
        <f>'9-12'!K138</f>
        <v>0</v>
      </c>
      <c r="N183" s="90">
        <f>'9-12'!L138</f>
        <v>0</v>
      </c>
      <c r="O183" s="90">
        <f>'9-12'!M138</f>
        <v>0</v>
      </c>
      <c r="P183" s="93">
        <f t="shared" si="12"/>
        <v>0</v>
      </c>
      <c r="Q183" s="277"/>
      <c r="R183" s="277"/>
      <c r="S183" s="278"/>
      <c r="T183" s="279"/>
      <c r="U183" s="277"/>
      <c r="V183" s="278"/>
      <c r="W183" s="280"/>
      <c r="X183" s="280"/>
      <c r="Y183" s="280"/>
      <c r="Z183" s="281"/>
    </row>
    <row r="184" spans="1:26" s="86" customFormat="1" ht="24" customHeight="1" x14ac:dyDescent="0.4">
      <c r="A184" s="81">
        <f>'Weekly Menus'!E24</f>
        <v>0</v>
      </c>
      <c r="B184" s="109"/>
      <c r="C184" s="82">
        <f>'9-12'!B139</f>
        <v>0</v>
      </c>
      <c r="D184" s="111"/>
      <c r="E184" s="112"/>
      <c r="F184" s="113"/>
      <c r="G184" s="92">
        <f>'9-12'!C139</f>
        <v>0</v>
      </c>
      <c r="H184" s="90">
        <f>'9-12'!D139</f>
        <v>0</v>
      </c>
      <c r="I184" s="90">
        <f>'9-12'!F139</f>
        <v>0</v>
      </c>
      <c r="J184" s="90">
        <f>'9-12'!H139</f>
        <v>0</v>
      </c>
      <c r="K184" s="90">
        <f>'9-12'!I139</f>
        <v>0</v>
      </c>
      <c r="L184" s="90">
        <f>'9-12'!J139</f>
        <v>0</v>
      </c>
      <c r="M184" s="90">
        <f>'9-12'!K139</f>
        <v>0</v>
      </c>
      <c r="N184" s="90">
        <f>'9-12'!L139</f>
        <v>0</v>
      </c>
      <c r="O184" s="90">
        <f>'9-12'!M139</f>
        <v>0</v>
      </c>
      <c r="P184" s="93">
        <f t="shared" si="12"/>
        <v>0</v>
      </c>
      <c r="Q184" s="277"/>
      <c r="R184" s="277"/>
      <c r="S184" s="278"/>
      <c r="T184" s="279"/>
      <c r="U184" s="277"/>
      <c r="V184" s="278"/>
      <c r="W184" s="280"/>
      <c r="X184" s="280"/>
      <c r="Y184" s="280"/>
      <c r="Z184" s="281"/>
    </row>
    <row r="185" spans="1:26" ht="24" customHeight="1" x14ac:dyDescent="0.4">
      <c r="A185" s="81">
        <f>'Weekly Menus'!E25</f>
        <v>0</v>
      </c>
      <c r="B185" s="109"/>
      <c r="C185" s="82">
        <f>'9-12'!B140</f>
        <v>0</v>
      </c>
      <c r="D185" s="111"/>
      <c r="E185" s="112"/>
      <c r="F185" s="113"/>
      <c r="G185" s="92">
        <f>'9-12'!C140</f>
        <v>0</v>
      </c>
      <c r="H185" s="90">
        <f>'9-12'!D140</f>
        <v>0</v>
      </c>
      <c r="I185" s="90">
        <f>'9-12'!F140</f>
        <v>0</v>
      </c>
      <c r="J185" s="90">
        <f>'9-12'!H140</f>
        <v>0</v>
      </c>
      <c r="K185" s="90">
        <f>'9-12'!I140</f>
        <v>0</v>
      </c>
      <c r="L185" s="90">
        <f>'9-12'!J140</f>
        <v>0</v>
      </c>
      <c r="M185" s="90">
        <f>'9-12'!K140</f>
        <v>0</v>
      </c>
      <c r="N185" s="90">
        <f>'9-12'!L140</f>
        <v>0</v>
      </c>
      <c r="O185" s="90">
        <f>'9-12'!M140</f>
        <v>0</v>
      </c>
      <c r="P185" s="93">
        <f t="shared" si="12"/>
        <v>0</v>
      </c>
      <c r="Q185" s="277"/>
      <c r="R185" s="277"/>
      <c r="S185" s="278"/>
      <c r="T185" s="279"/>
      <c r="U185" s="277"/>
      <c r="V185" s="278"/>
      <c r="W185" s="280"/>
      <c r="X185" s="280"/>
      <c r="Y185" s="280"/>
      <c r="Z185" s="281"/>
    </row>
    <row r="186" spans="1:26" ht="24" customHeight="1" thickBot="1" x14ac:dyDescent="0.45">
      <c r="A186" s="97">
        <f>'Weekly Menus'!E26</f>
        <v>0</v>
      </c>
      <c r="B186" s="110"/>
      <c r="C186" s="82">
        <f>'9-12'!B141</f>
        <v>0</v>
      </c>
      <c r="D186" s="114"/>
      <c r="E186" s="115"/>
      <c r="F186" s="116"/>
      <c r="G186" s="92">
        <f>'9-12'!C141</f>
        <v>0</v>
      </c>
      <c r="H186" s="90">
        <f>'9-12'!D141</f>
        <v>0</v>
      </c>
      <c r="I186" s="90">
        <f>'9-12'!F141</f>
        <v>0</v>
      </c>
      <c r="J186" s="90">
        <f>'9-12'!H141</f>
        <v>0</v>
      </c>
      <c r="K186" s="90">
        <f>'9-12'!I141</f>
        <v>0</v>
      </c>
      <c r="L186" s="90">
        <f>'9-12'!J141</f>
        <v>0</v>
      </c>
      <c r="M186" s="90">
        <f>'9-12'!K141</f>
        <v>0</v>
      </c>
      <c r="N186" s="90">
        <f>'9-12'!L141</f>
        <v>0</v>
      </c>
      <c r="O186" s="90">
        <f>'9-12'!M141</f>
        <v>0</v>
      </c>
      <c r="P186" s="93">
        <f t="shared" si="12"/>
        <v>0</v>
      </c>
      <c r="Q186" s="282"/>
      <c r="R186" s="282"/>
      <c r="S186" s="283"/>
      <c r="T186" s="284"/>
      <c r="U186" s="282"/>
      <c r="V186" s="283"/>
      <c r="W186" s="285"/>
      <c r="X186" s="285"/>
      <c r="Y186" s="285"/>
      <c r="Z186" s="286"/>
    </row>
    <row r="187" spans="1:26" ht="24" customHeight="1" x14ac:dyDescent="0.4">
      <c r="A187" s="262" t="s">
        <v>55</v>
      </c>
      <c r="B187" s="263"/>
      <c r="C187" s="263"/>
      <c r="D187" s="263"/>
      <c r="E187" s="263"/>
      <c r="F187" s="263"/>
      <c r="G187" s="101"/>
      <c r="H187" s="101"/>
      <c r="I187" s="101"/>
      <c r="J187" s="101"/>
      <c r="K187" s="101"/>
      <c r="L187" s="101"/>
      <c r="M187" s="101"/>
      <c r="N187" s="101"/>
      <c r="O187" s="101"/>
      <c r="P187" s="102"/>
      <c r="Q187" s="264" t="s">
        <v>59</v>
      </c>
      <c r="R187" s="265"/>
      <c r="S187" s="265"/>
      <c r="T187" s="265"/>
      <c r="U187" s="265"/>
      <c r="V187" s="265"/>
      <c r="W187" s="265"/>
      <c r="X187" s="265"/>
      <c r="Y187" s="265"/>
      <c r="Z187" s="266"/>
    </row>
    <row r="188" spans="1:26" ht="24" customHeight="1" x14ac:dyDescent="0.4">
      <c r="A188" s="273" t="s">
        <v>54</v>
      </c>
      <c r="B188" s="274"/>
      <c r="C188" s="274"/>
      <c r="D188" s="274"/>
      <c r="E188" s="274"/>
      <c r="F188" s="274"/>
      <c r="G188" s="88">
        <f>SUM(G167:G186)</f>
        <v>0</v>
      </c>
      <c r="H188" s="88">
        <f>SUM(H167:H186)</f>
        <v>0</v>
      </c>
      <c r="I188" s="88">
        <f t="shared" ref="I188:P188" si="13">SUM(I167:I186)</f>
        <v>0</v>
      </c>
      <c r="J188" s="88">
        <f t="shared" si="13"/>
        <v>0</v>
      </c>
      <c r="K188" s="88">
        <f t="shared" si="13"/>
        <v>0</v>
      </c>
      <c r="L188" s="88">
        <f t="shared" si="13"/>
        <v>0</v>
      </c>
      <c r="M188" s="88">
        <f t="shared" si="13"/>
        <v>0</v>
      </c>
      <c r="N188" s="88">
        <f t="shared" si="13"/>
        <v>0</v>
      </c>
      <c r="O188" s="88">
        <f t="shared" si="13"/>
        <v>0</v>
      </c>
      <c r="P188" s="103">
        <f t="shared" si="13"/>
        <v>0</v>
      </c>
      <c r="Q188" s="267"/>
      <c r="R188" s="268"/>
      <c r="S188" s="268"/>
      <c r="T188" s="268"/>
      <c r="U188" s="268"/>
      <c r="V188" s="268"/>
      <c r="W188" s="268"/>
      <c r="X188" s="268"/>
      <c r="Y188" s="268"/>
      <c r="Z188" s="269"/>
    </row>
    <row r="189" spans="1:26" ht="24" customHeight="1" thickBot="1" x14ac:dyDescent="0.45">
      <c r="A189" s="275" t="s">
        <v>64</v>
      </c>
      <c r="B189" s="276"/>
      <c r="C189" s="276"/>
      <c r="D189" s="276"/>
      <c r="E189" s="276"/>
      <c r="F189" s="276"/>
      <c r="G189" s="89">
        <f>SUM(G36,G74,G112,G150,G188)</f>
        <v>0</v>
      </c>
      <c r="H189" s="89">
        <f t="shared" ref="H189:P189" si="14">SUM(H36,H74,H112,H150,H188)</f>
        <v>0</v>
      </c>
      <c r="I189" s="89">
        <f t="shared" si="14"/>
        <v>0</v>
      </c>
      <c r="J189" s="89">
        <f t="shared" si="14"/>
        <v>0</v>
      </c>
      <c r="K189" s="89">
        <f t="shared" si="14"/>
        <v>0</v>
      </c>
      <c r="L189" s="89">
        <f t="shared" si="14"/>
        <v>0</v>
      </c>
      <c r="M189" s="89">
        <f t="shared" si="14"/>
        <v>0</v>
      </c>
      <c r="N189" s="89">
        <f t="shared" si="14"/>
        <v>0</v>
      </c>
      <c r="O189" s="89">
        <f t="shared" si="14"/>
        <v>0</v>
      </c>
      <c r="P189" s="104">
        <f t="shared" si="14"/>
        <v>0</v>
      </c>
      <c r="Q189" s="270"/>
      <c r="R189" s="271"/>
      <c r="S189" s="271"/>
      <c r="T189" s="271"/>
      <c r="U189" s="271"/>
      <c r="V189" s="271"/>
      <c r="W189" s="271"/>
      <c r="X189" s="271"/>
      <c r="Y189" s="271"/>
      <c r="Z189" s="272"/>
    </row>
    <row r="190" spans="1:26" ht="15" customHeight="1" thickBot="1" x14ac:dyDescent="0.45"/>
    <row r="191" spans="1:26" s="183" customFormat="1" ht="24" customHeight="1" x14ac:dyDescent="0.4">
      <c r="A191" s="373" t="s">
        <v>71</v>
      </c>
      <c r="B191" s="374"/>
      <c r="C191" s="374"/>
      <c r="D191" s="374"/>
      <c r="E191" s="374"/>
      <c r="F191" s="374"/>
      <c r="G191" s="374"/>
      <c r="H191" s="374"/>
      <c r="I191" s="374"/>
      <c r="J191" s="374"/>
      <c r="K191" s="374"/>
      <c r="L191" s="374"/>
      <c r="M191" s="374"/>
      <c r="N191" s="374"/>
      <c r="O191" s="374"/>
      <c r="P191" s="374"/>
      <c r="Q191" s="374"/>
      <c r="R191" s="374"/>
      <c r="S191" s="374"/>
      <c r="T191" s="374"/>
      <c r="U191" s="374"/>
      <c r="V191" s="374"/>
      <c r="W191" s="374"/>
      <c r="X191" s="374"/>
      <c r="Y191" s="374"/>
      <c r="Z191" s="375"/>
    </row>
    <row r="192" spans="1:26" s="183" customFormat="1" ht="15" customHeight="1" x14ac:dyDescent="0.4">
      <c r="A192" s="200"/>
      <c r="B192" s="201"/>
      <c r="C192" s="201"/>
      <c r="D192" s="201"/>
      <c r="E192" s="201"/>
      <c r="F192" s="201"/>
      <c r="G192" s="201"/>
      <c r="H192" s="201"/>
      <c r="I192" s="201"/>
      <c r="J192" s="201"/>
      <c r="K192" s="201"/>
      <c r="L192" s="201"/>
      <c r="M192" s="201"/>
      <c r="N192" s="202"/>
      <c r="O192" s="202"/>
      <c r="P192" s="202"/>
      <c r="Q192" s="197"/>
      <c r="R192" s="197"/>
      <c r="S192" s="197"/>
      <c r="T192" s="197"/>
      <c r="U192" s="197"/>
      <c r="V192" s="197"/>
      <c r="W192" s="197"/>
      <c r="X192" s="197"/>
      <c r="Y192" s="197"/>
      <c r="Z192" s="203"/>
    </row>
    <row r="193" spans="1:26" s="183" customFormat="1" ht="15" customHeight="1" x14ac:dyDescent="0.4">
      <c r="A193" s="184" t="s">
        <v>61</v>
      </c>
      <c r="B193" s="205" t="s">
        <v>81</v>
      </c>
      <c r="C193" s="206"/>
      <c r="D193" s="201"/>
      <c r="E193" s="206"/>
      <c r="F193" s="206"/>
      <c r="G193" s="198"/>
      <c r="H193" s="198"/>
      <c r="I193" s="198"/>
      <c r="J193" s="198"/>
      <c r="K193" s="201"/>
      <c r="L193" s="201"/>
      <c r="M193" s="201"/>
      <c r="N193" s="202"/>
      <c r="O193" s="202"/>
      <c r="P193" s="202"/>
      <c r="Q193" s="198"/>
      <c r="R193" s="198"/>
      <c r="S193" s="198"/>
      <c r="T193" s="198"/>
      <c r="U193" s="198"/>
      <c r="V193" s="198"/>
      <c r="W193" s="198"/>
      <c r="X193" s="198"/>
      <c r="Y193" s="198"/>
      <c r="Z193" s="199"/>
    </row>
    <row r="194" spans="1:26" s="183" customFormat="1" ht="15" customHeight="1" x14ac:dyDescent="0.4">
      <c r="A194" s="184"/>
      <c r="B194" s="206"/>
      <c r="C194" s="206"/>
      <c r="D194" s="206"/>
      <c r="E194" s="206"/>
      <c r="F194" s="206"/>
      <c r="G194" s="206"/>
      <c r="H194" s="205"/>
      <c r="I194" s="206"/>
      <c r="J194" s="201"/>
      <c r="K194" s="201"/>
      <c r="L194" s="201"/>
      <c r="M194" s="201"/>
      <c r="N194" s="202"/>
      <c r="O194" s="202"/>
      <c r="P194" s="202"/>
      <c r="Q194" s="198"/>
      <c r="R194" s="198"/>
      <c r="S194" s="198"/>
      <c r="T194" s="198"/>
      <c r="U194" s="198"/>
      <c r="V194" s="198"/>
      <c r="W194" s="198"/>
      <c r="X194" s="198"/>
      <c r="Y194" s="198"/>
      <c r="Z194" s="199"/>
    </row>
    <row r="195" spans="1:26" s="183" customFormat="1" ht="15" customHeight="1" thickBot="1" x14ac:dyDescent="0.45">
      <c r="A195" s="184" t="s">
        <v>56</v>
      </c>
      <c r="B195" s="206"/>
      <c r="C195" s="206"/>
      <c r="D195" s="206"/>
      <c r="E195" s="206"/>
      <c r="F195" s="206"/>
      <c r="G195" s="206"/>
      <c r="H195" s="205"/>
      <c r="I195" s="206"/>
      <c r="J195" s="201"/>
      <c r="K195" s="201"/>
      <c r="L195" s="201"/>
      <c r="M195" s="201"/>
      <c r="N195" s="202"/>
      <c r="O195" s="202"/>
      <c r="P195" s="202"/>
      <c r="Q195" s="198"/>
      <c r="R195" s="198"/>
      <c r="S195" s="198"/>
      <c r="T195" s="198"/>
      <c r="U195" s="198"/>
      <c r="V195" s="198"/>
      <c r="W195" s="198"/>
      <c r="X195" s="198"/>
      <c r="Y195" s="198"/>
      <c r="Z195" s="199"/>
    </row>
    <row r="196" spans="1:26" s="183" customFormat="1" ht="15" customHeight="1" thickBot="1" x14ac:dyDescent="0.45">
      <c r="A196" s="184"/>
      <c r="B196" s="206"/>
      <c r="C196" s="206"/>
      <c r="D196" s="206"/>
      <c r="E196" s="367" t="s">
        <v>51</v>
      </c>
      <c r="F196" s="368"/>
      <c r="G196" s="368"/>
      <c r="H196" s="368"/>
      <c r="I196" s="368"/>
      <c r="J196" s="368"/>
      <c r="K196" s="368"/>
      <c r="L196" s="368"/>
      <c r="M196" s="369"/>
      <c r="N196" s="201"/>
      <c r="O196" s="201"/>
      <c r="P196" s="370" t="s">
        <v>53</v>
      </c>
      <c r="Q196" s="371"/>
      <c r="R196" s="371"/>
      <c r="S196" s="371"/>
      <c r="T196" s="371"/>
      <c r="U196" s="371"/>
      <c r="V196" s="371"/>
      <c r="W196" s="371"/>
      <c r="X196" s="372"/>
      <c r="Y196" s="198"/>
      <c r="Z196" s="199"/>
    </row>
    <row r="197" spans="1:26" s="183" customFormat="1" ht="15" customHeight="1" x14ac:dyDescent="0.45">
      <c r="A197" s="185" t="s">
        <v>57</v>
      </c>
      <c r="B197" s="207"/>
      <c r="C197" s="207"/>
      <c r="D197" s="208"/>
      <c r="E197" s="348"/>
      <c r="F197" s="349"/>
      <c r="G197" s="349"/>
      <c r="H197" s="352" t="s">
        <v>50</v>
      </c>
      <c r="I197" s="352"/>
      <c r="J197" s="354" t="s">
        <v>25</v>
      </c>
      <c r="K197" s="354"/>
      <c r="L197" s="354" t="s">
        <v>26</v>
      </c>
      <c r="M197" s="356"/>
      <c r="N197" s="209"/>
      <c r="O197" s="210"/>
      <c r="P197" s="358"/>
      <c r="Q197" s="359"/>
      <c r="R197" s="360"/>
      <c r="S197" s="343" t="s">
        <v>52</v>
      </c>
      <c r="T197" s="343"/>
      <c r="U197" s="343" t="s">
        <v>25</v>
      </c>
      <c r="V197" s="343"/>
      <c r="W197" s="343" t="s">
        <v>26</v>
      </c>
      <c r="X197" s="345"/>
      <c r="Y197" s="198"/>
      <c r="Z197" s="199"/>
    </row>
    <row r="198" spans="1:26" s="183" customFormat="1" ht="15" customHeight="1" x14ac:dyDescent="0.45">
      <c r="A198" s="185" t="s">
        <v>58</v>
      </c>
      <c r="B198" s="207"/>
      <c r="C198" s="207"/>
      <c r="D198" s="208"/>
      <c r="E198" s="350"/>
      <c r="F198" s="351"/>
      <c r="G198" s="351"/>
      <c r="H198" s="353"/>
      <c r="I198" s="353"/>
      <c r="J198" s="355"/>
      <c r="K198" s="355"/>
      <c r="L198" s="355"/>
      <c r="M198" s="357"/>
      <c r="N198" s="211"/>
      <c r="O198" s="211"/>
      <c r="P198" s="361"/>
      <c r="Q198" s="362"/>
      <c r="R198" s="363"/>
      <c r="S198" s="344"/>
      <c r="T198" s="344"/>
      <c r="U198" s="344"/>
      <c r="V198" s="344"/>
      <c r="W198" s="344"/>
      <c r="X198" s="346"/>
      <c r="Y198" s="198"/>
      <c r="Z198" s="199"/>
    </row>
    <row r="199" spans="1:26" s="183" customFormat="1" ht="15" customHeight="1" x14ac:dyDescent="0.4">
      <c r="A199" s="204"/>
      <c r="B199" s="206"/>
      <c r="C199" s="206"/>
      <c r="D199" s="206"/>
      <c r="E199" s="330" t="s">
        <v>47</v>
      </c>
      <c r="F199" s="331"/>
      <c r="G199" s="331"/>
      <c r="H199" s="347" t="s">
        <v>24</v>
      </c>
      <c r="I199" s="347"/>
      <c r="J199" s="334"/>
      <c r="K199" s="334"/>
      <c r="L199" s="335"/>
      <c r="M199" s="336"/>
      <c r="N199" s="211"/>
      <c r="O199" s="211"/>
      <c r="P199" s="337" t="s">
        <v>47</v>
      </c>
      <c r="Q199" s="338"/>
      <c r="R199" s="338"/>
      <c r="S199" s="347" t="s">
        <v>24</v>
      </c>
      <c r="T199" s="347"/>
      <c r="U199" s="317"/>
      <c r="V199" s="318"/>
      <c r="W199" s="317"/>
      <c r="X199" s="319"/>
      <c r="Y199" s="198"/>
      <c r="Z199" s="199"/>
    </row>
    <row r="200" spans="1:26" s="183" customFormat="1" ht="15" customHeight="1" x14ac:dyDescent="0.4">
      <c r="A200" s="212"/>
      <c r="B200" s="198"/>
      <c r="C200" s="198"/>
      <c r="D200" s="198"/>
      <c r="E200" s="330" t="s">
        <v>48</v>
      </c>
      <c r="F200" s="331"/>
      <c r="G200" s="331"/>
      <c r="H200" s="332"/>
      <c r="I200" s="332"/>
      <c r="J200" s="334"/>
      <c r="K200" s="334"/>
      <c r="L200" s="335"/>
      <c r="M200" s="336"/>
      <c r="N200" s="211"/>
      <c r="O200" s="211"/>
      <c r="P200" s="337" t="s">
        <v>48</v>
      </c>
      <c r="Q200" s="338"/>
      <c r="R200" s="338"/>
      <c r="S200" s="339"/>
      <c r="T200" s="340"/>
      <c r="U200" s="317"/>
      <c r="V200" s="318"/>
      <c r="W200" s="317"/>
      <c r="X200" s="319"/>
      <c r="Y200" s="198"/>
      <c r="Z200" s="199"/>
    </row>
    <row r="201" spans="1:26" s="183" customFormat="1" ht="15" customHeight="1" thickBot="1" x14ac:dyDescent="0.45">
      <c r="A201" s="212"/>
      <c r="B201" s="198"/>
      <c r="C201" s="198"/>
      <c r="D201" s="198"/>
      <c r="E201" s="320" t="s">
        <v>49</v>
      </c>
      <c r="F201" s="321"/>
      <c r="G201" s="321"/>
      <c r="H201" s="333"/>
      <c r="I201" s="333"/>
      <c r="J201" s="322"/>
      <c r="K201" s="322"/>
      <c r="L201" s="323"/>
      <c r="M201" s="324"/>
      <c r="N201" s="211"/>
      <c r="O201" s="211"/>
      <c r="P201" s="325" t="s">
        <v>49</v>
      </c>
      <c r="Q201" s="326"/>
      <c r="R201" s="326"/>
      <c r="S201" s="341"/>
      <c r="T201" s="342"/>
      <c r="U201" s="327"/>
      <c r="V201" s="328"/>
      <c r="W201" s="327"/>
      <c r="X201" s="329"/>
      <c r="Y201" s="198"/>
      <c r="Z201" s="199"/>
    </row>
    <row r="202" spans="1:26" s="183" customFormat="1" ht="15" customHeight="1" thickBot="1" x14ac:dyDescent="0.45">
      <c r="A202" s="213"/>
      <c r="B202" s="214"/>
      <c r="C202" s="214"/>
      <c r="D202" s="214"/>
      <c r="E202" s="214"/>
      <c r="F202" s="214"/>
      <c r="G202" s="214"/>
      <c r="H202" s="214"/>
      <c r="I202" s="214"/>
      <c r="J202" s="214"/>
      <c r="K202" s="214"/>
      <c r="L202" s="215"/>
      <c r="M202" s="215"/>
      <c r="N202" s="216"/>
      <c r="O202" s="216"/>
      <c r="P202" s="216"/>
      <c r="Q202" s="198"/>
      <c r="R202" s="198"/>
      <c r="S202" s="198"/>
      <c r="T202" s="198"/>
      <c r="U202" s="198"/>
      <c r="V202" s="198"/>
      <c r="W202" s="198"/>
      <c r="X202" s="198"/>
      <c r="Y202" s="198"/>
      <c r="Z202" s="199"/>
    </row>
    <row r="203" spans="1:26" s="183" customFormat="1" ht="15" customHeight="1" x14ac:dyDescent="0.4">
      <c r="A203" s="302" t="s">
        <v>65</v>
      </c>
      <c r="B203" s="304" t="s">
        <v>31</v>
      </c>
      <c r="C203" s="306" t="s">
        <v>41</v>
      </c>
      <c r="D203" s="308" t="s">
        <v>39</v>
      </c>
      <c r="E203" s="297"/>
      <c r="F203" s="309"/>
      <c r="G203" s="310" t="s">
        <v>42</v>
      </c>
      <c r="H203" s="311"/>
      <c r="I203" s="311"/>
      <c r="J203" s="311"/>
      <c r="K203" s="311"/>
      <c r="L203" s="311"/>
      <c r="M203" s="311"/>
      <c r="N203" s="311"/>
      <c r="O203" s="311"/>
      <c r="P203" s="312"/>
      <c r="Q203" s="313" t="s">
        <v>32</v>
      </c>
      <c r="R203" s="291"/>
      <c r="S203" s="314"/>
      <c r="T203" s="290" t="s">
        <v>33</v>
      </c>
      <c r="U203" s="291"/>
      <c r="V203" s="292"/>
      <c r="W203" s="296" t="s">
        <v>34</v>
      </c>
      <c r="X203" s="297"/>
      <c r="Y203" s="297"/>
      <c r="Z203" s="298"/>
    </row>
    <row r="204" spans="1:26" s="183" customFormat="1" ht="75" customHeight="1" x14ac:dyDescent="0.4">
      <c r="A204" s="303"/>
      <c r="B204" s="305"/>
      <c r="C204" s="307"/>
      <c r="D204" s="83" t="s">
        <v>35</v>
      </c>
      <c r="E204" s="84" t="s">
        <v>36</v>
      </c>
      <c r="F204" s="87" t="s">
        <v>37</v>
      </c>
      <c r="G204" s="79" t="s">
        <v>0</v>
      </c>
      <c r="H204" s="72" t="s">
        <v>72</v>
      </c>
      <c r="I204" s="72" t="s">
        <v>1</v>
      </c>
      <c r="J204" s="73" t="s">
        <v>43</v>
      </c>
      <c r="K204" s="73" t="s">
        <v>44</v>
      </c>
      <c r="L204" s="73" t="s">
        <v>2</v>
      </c>
      <c r="M204" s="73" t="s">
        <v>3</v>
      </c>
      <c r="N204" s="73" t="s">
        <v>4</v>
      </c>
      <c r="O204" s="73" t="s">
        <v>45</v>
      </c>
      <c r="P204" s="80" t="s">
        <v>46</v>
      </c>
      <c r="Q204" s="315"/>
      <c r="R204" s="294"/>
      <c r="S204" s="316"/>
      <c r="T204" s="293"/>
      <c r="U204" s="294"/>
      <c r="V204" s="295"/>
      <c r="W204" s="299"/>
      <c r="X204" s="300"/>
      <c r="Y204" s="300"/>
      <c r="Z204" s="301"/>
    </row>
    <row r="205" spans="1:26" s="183" customFormat="1" ht="24" customHeight="1" x14ac:dyDescent="0.4">
      <c r="A205" s="81">
        <f>'Weekly Menus'!F7</f>
        <v>0</v>
      </c>
      <c r="B205" s="186"/>
      <c r="C205" s="119">
        <f>'9-12'!B151</f>
        <v>0</v>
      </c>
      <c r="D205" s="188"/>
      <c r="E205" s="189"/>
      <c r="F205" s="190"/>
      <c r="G205" s="92">
        <f>'9-12'!C151</f>
        <v>0</v>
      </c>
      <c r="H205" s="90">
        <f>'9-12'!D151</f>
        <v>0</v>
      </c>
      <c r="I205" s="90">
        <f>'9-12'!F151</f>
        <v>0</v>
      </c>
      <c r="J205" s="90">
        <f>'9-12'!H151</f>
        <v>0</v>
      </c>
      <c r="K205" s="90">
        <f>'9-12'!I151</f>
        <v>0</v>
      </c>
      <c r="L205" s="90">
        <f>'9-12'!J151</f>
        <v>0</v>
      </c>
      <c r="M205" s="90">
        <f>'9-12'!K151</f>
        <v>0</v>
      </c>
      <c r="N205" s="90">
        <f>'9-12'!L151</f>
        <v>0</v>
      </c>
      <c r="O205" s="90">
        <f>'9-12'!M151</f>
        <v>0</v>
      </c>
      <c r="P205" s="93">
        <f>SUM(J205:O205)</f>
        <v>0</v>
      </c>
      <c r="Q205" s="277"/>
      <c r="R205" s="277"/>
      <c r="S205" s="278"/>
      <c r="T205" s="279"/>
      <c r="U205" s="277"/>
      <c r="V205" s="278"/>
      <c r="W205" s="287"/>
      <c r="X205" s="288"/>
      <c r="Y205" s="288"/>
      <c r="Z205" s="289"/>
    </row>
    <row r="206" spans="1:26" s="183" customFormat="1" ht="24" customHeight="1" x14ac:dyDescent="0.4">
      <c r="A206" s="81">
        <f>'Weekly Menus'!F8</f>
        <v>0</v>
      </c>
      <c r="B206" s="186"/>
      <c r="C206" s="119">
        <f>'9-12'!B152</f>
        <v>0</v>
      </c>
      <c r="D206" s="188"/>
      <c r="E206" s="189"/>
      <c r="F206" s="190"/>
      <c r="G206" s="92">
        <f>'9-12'!C152</f>
        <v>0</v>
      </c>
      <c r="H206" s="90">
        <f>'9-12'!D152</f>
        <v>0</v>
      </c>
      <c r="I206" s="90">
        <f>'9-12'!F152</f>
        <v>0</v>
      </c>
      <c r="J206" s="90">
        <f>'9-12'!H152</f>
        <v>0</v>
      </c>
      <c r="K206" s="90">
        <f>'9-12'!I152</f>
        <v>0</v>
      </c>
      <c r="L206" s="90">
        <f>'9-12'!J152</f>
        <v>0</v>
      </c>
      <c r="M206" s="90">
        <f>'9-12'!K152</f>
        <v>0</v>
      </c>
      <c r="N206" s="90">
        <f>'9-12'!L152</f>
        <v>0</v>
      </c>
      <c r="O206" s="90">
        <f>'9-12'!M152</f>
        <v>0</v>
      </c>
      <c r="P206" s="93">
        <f t="shared" ref="P206:P224" si="15">SUM(J206:O206)</f>
        <v>0</v>
      </c>
      <c r="Q206" s="277"/>
      <c r="R206" s="277"/>
      <c r="S206" s="278"/>
      <c r="T206" s="279"/>
      <c r="U206" s="277"/>
      <c r="V206" s="278"/>
      <c r="W206" s="287"/>
      <c r="X206" s="288"/>
      <c r="Y206" s="288"/>
      <c r="Z206" s="289"/>
    </row>
    <row r="207" spans="1:26" s="183" customFormat="1" ht="24" customHeight="1" x14ac:dyDescent="0.4">
      <c r="A207" s="81">
        <f>'Weekly Menus'!F9</f>
        <v>0</v>
      </c>
      <c r="B207" s="186"/>
      <c r="C207" s="119">
        <f>'9-12'!B153</f>
        <v>0</v>
      </c>
      <c r="D207" s="188"/>
      <c r="E207" s="189"/>
      <c r="F207" s="190"/>
      <c r="G207" s="92">
        <f>'9-12'!C153</f>
        <v>0</v>
      </c>
      <c r="H207" s="90">
        <f>'9-12'!D153</f>
        <v>0</v>
      </c>
      <c r="I207" s="90">
        <f>'9-12'!F153</f>
        <v>0</v>
      </c>
      <c r="J207" s="90">
        <f>'9-12'!H153</f>
        <v>0</v>
      </c>
      <c r="K207" s="90">
        <f>'9-12'!I153</f>
        <v>0</v>
      </c>
      <c r="L207" s="90">
        <f>'9-12'!J153</f>
        <v>0</v>
      </c>
      <c r="M207" s="90">
        <f>'9-12'!K153</f>
        <v>0</v>
      </c>
      <c r="N207" s="90">
        <f>'9-12'!L153</f>
        <v>0</v>
      </c>
      <c r="O207" s="90">
        <f>'9-12'!M153</f>
        <v>0</v>
      </c>
      <c r="P207" s="93">
        <f t="shared" si="15"/>
        <v>0</v>
      </c>
      <c r="Q207" s="277"/>
      <c r="R207" s="277"/>
      <c r="S207" s="278"/>
      <c r="T207" s="279"/>
      <c r="U207" s="277"/>
      <c r="V207" s="278"/>
      <c r="W207" s="287"/>
      <c r="X207" s="288"/>
      <c r="Y207" s="288"/>
      <c r="Z207" s="289"/>
    </row>
    <row r="208" spans="1:26" s="183" customFormat="1" ht="24" customHeight="1" x14ac:dyDescent="0.4">
      <c r="A208" s="81">
        <f>'Weekly Menus'!F10</f>
        <v>0</v>
      </c>
      <c r="B208" s="186"/>
      <c r="C208" s="119">
        <f>'9-12'!B154</f>
        <v>0</v>
      </c>
      <c r="D208" s="188"/>
      <c r="E208" s="189"/>
      <c r="F208" s="190"/>
      <c r="G208" s="92">
        <f>'9-12'!C154</f>
        <v>0</v>
      </c>
      <c r="H208" s="90">
        <f>'9-12'!D154</f>
        <v>0</v>
      </c>
      <c r="I208" s="90">
        <f>'9-12'!F154</f>
        <v>0</v>
      </c>
      <c r="J208" s="90">
        <f>'9-12'!H154</f>
        <v>0</v>
      </c>
      <c r="K208" s="90">
        <f>'9-12'!I154</f>
        <v>0</v>
      </c>
      <c r="L208" s="90">
        <f>'9-12'!J154</f>
        <v>0</v>
      </c>
      <c r="M208" s="90">
        <f>'9-12'!K154</f>
        <v>0</v>
      </c>
      <c r="N208" s="90">
        <f>'9-12'!L154</f>
        <v>0</v>
      </c>
      <c r="O208" s="90">
        <f>'9-12'!M154</f>
        <v>0</v>
      </c>
      <c r="P208" s="93">
        <f t="shared" si="15"/>
        <v>0</v>
      </c>
      <c r="Q208" s="277"/>
      <c r="R208" s="277"/>
      <c r="S208" s="278"/>
      <c r="T208" s="279"/>
      <c r="U208" s="277"/>
      <c r="V208" s="278"/>
      <c r="W208" s="287"/>
      <c r="X208" s="288"/>
      <c r="Y208" s="288"/>
      <c r="Z208" s="289"/>
    </row>
    <row r="209" spans="1:26" s="183" customFormat="1" ht="24" customHeight="1" x14ac:dyDescent="0.4">
      <c r="A209" s="81">
        <f>'Weekly Menus'!F11</f>
        <v>0</v>
      </c>
      <c r="B209" s="186"/>
      <c r="C209" s="119">
        <f>'9-12'!B155</f>
        <v>0</v>
      </c>
      <c r="D209" s="188"/>
      <c r="E209" s="189"/>
      <c r="F209" s="190"/>
      <c r="G209" s="92">
        <f>'9-12'!C155</f>
        <v>0</v>
      </c>
      <c r="H209" s="90">
        <f>'9-12'!D155</f>
        <v>0</v>
      </c>
      <c r="I209" s="90">
        <f>'9-12'!F155</f>
        <v>0</v>
      </c>
      <c r="J209" s="90">
        <f>'9-12'!H155</f>
        <v>0</v>
      </c>
      <c r="K209" s="90">
        <f>'9-12'!I155</f>
        <v>0</v>
      </c>
      <c r="L209" s="90">
        <f>'9-12'!J155</f>
        <v>0</v>
      </c>
      <c r="M209" s="90">
        <f>'9-12'!K155</f>
        <v>0</v>
      </c>
      <c r="N209" s="90">
        <f>'9-12'!L155</f>
        <v>0</v>
      </c>
      <c r="O209" s="90">
        <f>'9-12'!M155</f>
        <v>0</v>
      </c>
      <c r="P209" s="93">
        <f t="shared" si="15"/>
        <v>0</v>
      </c>
      <c r="Q209" s="277"/>
      <c r="R209" s="277"/>
      <c r="S209" s="278"/>
      <c r="T209" s="279"/>
      <c r="U209" s="277"/>
      <c r="V209" s="278"/>
      <c r="W209" s="287"/>
      <c r="X209" s="288"/>
      <c r="Y209" s="288"/>
      <c r="Z209" s="289"/>
    </row>
    <row r="210" spans="1:26" s="183" customFormat="1" ht="24" customHeight="1" x14ac:dyDescent="0.4">
      <c r="A210" s="81">
        <f>'Weekly Menus'!F12</f>
        <v>0</v>
      </c>
      <c r="B210" s="186"/>
      <c r="C210" s="119">
        <f>'9-12'!B156</f>
        <v>0</v>
      </c>
      <c r="D210" s="188"/>
      <c r="E210" s="189"/>
      <c r="F210" s="190"/>
      <c r="G210" s="92">
        <f>'9-12'!C156</f>
        <v>0</v>
      </c>
      <c r="H210" s="90">
        <f>'9-12'!D156</f>
        <v>0</v>
      </c>
      <c r="I210" s="90">
        <f>'9-12'!F156</f>
        <v>0</v>
      </c>
      <c r="J210" s="90">
        <f>'9-12'!H156</f>
        <v>0</v>
      </c>
      <c r="K210" s="90">
        <f>'9-12'!I156</f>
        <v>0</v>
      </c>
      <c r="L210" s="90">
        <f>'9-12'!J156</f>
        <v>0</v>
      </c>
      <c r="M210" s="90">
        <f>'9-12'!K156</f>
        <v>0</v>
      </c>
      <c r="N210" s="90">
        <f>'9-12'!L156</f>
        <v>0</v>
      </c>
      <c r="O210" s="90">
        <f>'9-12'!M156</f>
        <v>0</v>
      </c>
      <c r="P210" s="93">
        <f t="shared" si="15"/>
        <v>0</v>
      </c>
      <c r="Q210" s="277"/>
      <c r="R210" s="277"/>
      <c r="S210" s="278"/>
      <c r="T210" s="279"/>
      <c r="U210" s="277"/>
      <c r="V210" s="278"/>
      <c r="W210" s="287"/>
      <c r="X210" s="288"/>
      <c r="Y210" s="288"/>
      <c r="Z210" s="289"/>
    </row>
    <row r="211" spans="1:26" s="183" customFormat="1" ht="24" customHeight="1" x14ac:dyDescent="0.4">
      <c r="A211" s="81">
        <f>'Weekly Menus'!F13</f>
        <v>0</v>
      </c>
      <c r="B211" s="186"/>
      <c r="C211" s="119">
        <f>'9-12'!B157</f>
        <v>0</v>
      </c>
      <c r="D211" s="188"/>
      <c r="E211" s="189"/>
      <c r="F211" s="190"/>
      <c r="G211" s="92">
        <f>'9-12'!C157</f>
        <v>0</v>
      </c>
      <c r="H211" s="90">
        <f>'9-12'!D157</f>
        <v>0</v>
      </c>
      <c r="I211" s="90">
        <f>'9-12'!F157</f>
        <v>0</v>
      </c>
      <c r="J211" s="90">
        <f>'9-12'!H157</f>
        <v>0</v>
      </c>
      <c r="K211" s="90">
        <f>'9-12'!I157</f>
        <v>0</v>
      </c>
      <c r="L211" s="90">
        <f>'9-12'!J157</f>
        <v>0</v>
      </c>
      <c r="M211" s="90">
        <f>'9-12'!K157</f>
        <v>0</v>
      </c>
      <c r="N211" s="90">
        <f>'9-12'!L157</f>
        <v>0</v>
      </c>
      <c r="O211" s="90">
        <f>'9-12'!M157</f>
        <v>0</v>
      </c>
      <c r="P211" s="93">
        <f t="shared" si="15"/>
        <v>0</v>
      </c>
      <c r="Q211" s="277"/>
      <c r="R211" s="277"/>
      <c r="S211" s="278"/>
      <c r="T211" s="279"/>
      <c r="U211" s="277"/>
      <c r="V211" s="278"/>
      <c r="W211" s="287"/>
      <c r="X211" s="288"/>
      <c r="Y211" s="288"/>
      <c r="Z211" s="289"/>
    </row>
    <row r="212" spans="1:26" s="183" customFormat="1" ht="24" customHeight="1" x14ac:dyDescent="0.4">
      <c r="A212" s="81">
        <f>'Weekly Menus'!F14</f>
        <v>0</v>
      </c>
      <c r="B212" s="186"/>
      <c r="C212" s="119">
        <f>'9-12'!B158</f>
        <v>0</v>
      </c>
      <c r="D212" s="188"/>
      <c r="E212" s="189"/>
      <c r="F212" s="190"/>
      <c r="G212" s="92">
        <f>'9-12'!C158</f>
        <v>0</v>
      </c>
      <c r="H212" s="90">
        <f>'9-12'!D158</f>
        <v>0</v>
      </c>
      <c r="I212" s="90">
        <f>'9-12'!F158</f>
        <v>0</v>
      </c>
      <c r="J212" s="90">
        <f>'9-12'!H158</f>
        <v>0</v>
      </c>
      <c r="K212" s="90">
        <f>'9-12'!I158</f>
        <v>0</v>
      </c>
      <c r="L212" s="90">
        <f>'9-12'!J158</f>
        <v>0</v>
      </c>
      <c r="M212" s="90">
        <f>'9-12'!K158</f>
        <v>0</v>
      </c>
      <c r="N212" s="90">
        <f>'9-12'!L158</f>
        <v>0</v>
      </c>
      <c r="O212" s="90">
        <f>'9-12'!M158</f>
        <v>0</v>
      </c>
      <c r="P212" s="93">
        <f t="shared" si="15"/>
        <v>0</v>
      </c>
      <c r="Q212" s="277"/>
      <c r="R212" s="277"/>
      <c r="S212" s="278"/>
      <c r="T212" s="279"/>
      <c r="U212" s="277"/>
      <c r="V212" s="278"/>
      <c r="W212" s="287"/>
      <c r="X212" s="288"/>
      <c r="Y212" s="288"/>
      <c r="Z212" s="289"/>
    </row>
    <row r="213" spans="1:26" s="183" customFormat="1" ht="24" customHeight="1" x14ac:dyDescent="0.4">
      <c r="A213" s="81">
        <f>'Weekly Menus'!F15</f>
        <v>0</v>
      </c>
      <c r="B213" s="186"/>
      <c r="C213" s="119">
        <f>'9-12'!B159</f>
        <v>0</v>
      </c>
      <c r="D213" s="188"/>
      <c r="E213" s="189"/>
      <c r="F213" s="190"/>
      <c r="G213" s="92">
        <f>'9-12'!C159</f>
        <v>0</v>
      </c>
      <c r="H213" s="90">
        <f>'9-12'!D159</f>
        <v>0</v>
      </c>
      <c r="I213" s="90">
        <f>'9-12'!F159</f>
        <v>0</v>
      </c>
      <c r="J213" s="90">
        <f>'9-12'!H159</f>
        <v>0</v>
      </c>
      <c r="K213" s="90">
        <f>'9-12'!I159</f>
        <v>0</v>
      </c>
      <c r="L213" s="90">
        <f>'9-12'!J159</f>
        <v>0</v>
      </c>
      <c r="M213" s="90">
        <f>'9-12'!K159</f>
        <v>0</v>
      </c>
      <c r="N213" s="90">
        <f>'9-12'!L159</f>
        <v>0</v>
      </c>
      <c r="O213" s="90">
        <f>'9-12'!M159</f>
        <v>0</v>
      </c>
      <c r="P213" s="93">
        <f t="shared" si="15"/>
        <v>0</v>
      </c>
      <c r="Q213" s="277"/>
      <c r="R213" s="277"/>
      <c r="S213" s="278"/>
      <c r="T213" s="279"/>
      <c r="U213" s="277"/>
      <c r="V213" s="278"/>
      <c r="W213" s="287"/>
      <c r="X213" s="288"/>
      <c r="Y213" s="288"/>
      <c r="Z213" s="289"/>
    </row>
    <row r="214" spans="1:26" s="183" customFormat="1" ht="24" customHeight="1" x14ac:dyDescent="0.4">
      <c r="A214" s="81">
        <f>'Weekly Menus'!F16</f>
        <v>0</v>
      </c>
      <c r="B214" s="186"/>
      <c r="C214" s="119">
        <f>'9-12'!B160</f>
        <v>0</v>
      </c>
      <c r="D214" s="188"/>
      <c r="E214" s="189"/>
      <c r="F214" s="190"/>
      <c r="G214" s="92">
        <f>'9-12'!C160</f>
        <v>0</v>
      </c>
      <c r="H214" s="90">
        <f>'9-12'!D160</f>
        <v>0</v>
      </c>
      <c r="I214" s="90">
        <f>'9-12'!F160</f>
        <v>0</v>
      </c>
      <c r="J214" s="90">
        <f>'9-12'!H160</f>
        <v>0</v>
      </c>
      <c r="K214" s="90">
        <f>'9-12'!I160</f>
        <v>0</v>
      </c>
      <c r="L214" s="90">
        <f>'9-12'!J160</f>
        <v>0</v>
      </c>
      <c r="M214" s="90">
        <f>'9-12'!K160</f>
        <v>0</v>
      </c>
      <c r="N214" s="90">
        <f>'9-12'!L160</f>
        <v>0</v>
      </c>
      <c r="O214" s="90">
        <f>'9-12'!M160</f>
        <v>0</v>
      </c>
      <c r="P214" s="93">
        <f t="shared" si="15"/>
        <v>0</v>
      </c>
      <c r="Q214" s="277"/>
      <c r="R214" s="277"/>
      <c r="S214" s="278"/>
      <c r="T214" s="279"/>
      <c r="U214" s="277"/>
      <c r="V214" s="278"/>
      <c r="W214" s="287"/>
      <c r="X214" s="288"/>
      <c r="Y214" s="288"/>
      <c r="Z214" s="289"/>
    </row>
    <row r="215" spans="1:26" s="183" customFormat="1" ht="24" customHeight="1" x14ac:dyDescent="0.4">
      <c r="A215" s="81">
        <f>'Weekly Menus'!F17</f>
        <v>0</v>
      </c>
      <c r="B215" s="186"/>
      <c r="C215" s="119">
        <f>'9-12'!B161</f>
        <v>0</v>
      </c>
      <c r="D215" s="188"/>
      <c r="E215" s="189"/>
      <c r="F215" s="190"/>
      <c r="G215" s="92">
        <f>'9-12'!C161</f>
        <v>0</v>
      </c>
      <c r="H215" s="90">
        <f>'9-12'!D161</f>
        <v>0</v>
      </c>
      <c r="I215" s="90">
        <f>'9-12'!F161</f>
        <v>0</v>
      </c>
      <c r="J215" s="90">
        <f>'9-12'!H161</f>
        <v>0</v>
      </c>
      <c r="K215" s="90">
        <f>'9-12'!I161</f>
        <v>0</v>
      </c>
      <c r="L215" s="90">
        <f>'9-12'!J161</f>
        <v>0</v>
      </c>
      <c r="M215" s="90">
        <f>'9-12'!K161</f>
        <v>0</v>
      </c>
      <c r="N215" s="90">
        <f>'9-12'!L161</f>
        <v>0</v>
      </c>
      <c r="O215" s="90">
        <f>'9-12'!M161</f>
        <v>0</v>
      </c>
      <c r="P215" s="93">
        <f t="shared" si="15"/>
        <v>0</v>
      </c>
      <c r="Q215" s="277"/>
      <c r="R215" s="277"/>
      <c r="S215" s="278"/>
      <c r="T215" s="279"/>
      <c r="U215" s="277"/>
      <c r="V215" s="278"/>
      <c r="W215" s="280"/>
      <c r="X215" s="280"/>
      <c r="Y215" s="280"/>
      <c r="Z215" s="281"/>
    </row>
    <row r="216" spans="1:26" s="183" customFormat="1" ht="24" customHeight="1" x14ac:dyDescent="0.4">
      <c r="A216" s="81">
        <f>'Weekly Menus'!F18</f>
        <v>0</v>
      </c>
      <c r="B216" s="186"/>
      <c r="C216" s="119">
        <f>'9-12'!B162</f>
        <v>0</v>
      </c>
      <c r="D216" s="188"/>
      <c r="E216" s="189"/>
      <c r="F216" s="190"/>
      <c r="G216" s="92">
        <f>'9-12'!C162</f>
        <v>0</v>
      </c>
      <c r="H216" s="90">
        <f>'9-12'!D162</f>
        <v>0</v>
      </c>
      <c r="I216" s="90">
        <f>'9-12'!F162</f>
        <v>0</v>
      </c>
      <c r="J216" s="90">
        <f>'9-12'!H162</f>
        <v>0</v>
      </c>
      <c r="K216" s="90">
        <f>'9-12'!I162</f>
        <v>0</v>
      </c>
      <c r="L216" s="90">
        <f>'9-12'!J162</f>
        <v>0</v>
      </c>
      <c r="M216" s="90">
        <f>'9-12'!K162</f>
        <v>0</v>
      </c>
      <c r="N216" s="90">
        <f>'9-12'!L162</f>
        <v>0</v>
      </c>
      <c r="O216" s="90">
        <f>'9-12'!M162</f>
        <v>0</v>
      </c>
      <c r="P216" s="93">
        <f t="shared" si="15"/>
        <v>0</v>
      </c>
      <c r="Q216" s="277"/>
      <c r="R216" s="277"/>
      <c r="S216" s="278"/>
      <c r="T216" s="279"/>
      <c r="U216" s="277"/>
      <c r="V216" s="278"/>
      <c r="W216" s="280"/>
      <c r="X216" s="280"/>
      <c r="Y216" s="280"/>
      <c r="Z216" s="281"/>
    </row>
    <row r="217" spans="1:26" s="183" customFormat="1" ht="24" customHeight="1" x14ac:dyDescent="0.4">
      <c r="A217" s="81">
        <f>'Weekly Menus'!F19</f>
        <v>0</v>
      </c>
      <c r="B217" s="186"/>
      <c r="C217" s="119">
        <f>'9-12'!B163</f>
        <v>0</v>
      </c>
      <c r="D217" s="188"/>
      <c r="E217" s="189"/>
      <c r="F217" s="190"/>
      <c r="G217" s="92">
        <f>'9-12'!C163</f>
        <v>0</v>
      </c>
      <c r="H217" s="90">
        <f>'9-12'!D163</f>
        <v>0</v>
      </c>
      <c r="I217" s="90">
        <f>'9-12'!F163</f>
        <v>0</v>
      </c>
      <c r="J217" s="90">
        <f>'9-12'!H163</f>
        <v>0</v>
      </c>
      <c r="K217" s="90">
        <f>'9-12'!I163</f>
        <v>0</v>
      </c>
      <c r="L217" s="90">
        <f>'9-12'!J163</f>
        <v>0</v>
      </c>
      <c r="M217" s="90">
        <f>'9-12'!K163</f>
        <v>0</v>
      </c>
      <c r="N217" s="90">
        <f>'9-12'!L163</f>
        <v>0</v>
      </c>
      <c r="O217" s="90">
        <f>'9-12'!M163</f>
        <v>0</v>
      </c>
      <c r="P217" s="93">
        <f t="shared" si="15"/>
        <v>0</v>
      </c>
      <c r="Q217" s="277"/>
      <c r="R217" s="277"/>
      <c r="S217" s="278"/>
      <c r="T217" s="279"/>
      <c r="U217" s="277"/>
      <c r="V217" s="278"/>
      <c r="W217" s="280"/>
      <c r="X217" s="280"/>
      <c r="Y217" s="280"/>
      <c r="Z217" s="281"/>
    </row>
    <row r="218" spans="1:26" s="183" customFormat="1" ht="24" customHeight="1" x14ac:dyDescent="0.4">
      <c r="A218" s="81">
        <f>'Weekly Menus'!F20</f>
        <v>0</v>
      </c>
      <c r="B218" s="186"/>
      <c r="C218" s="119">
        <f>'9-12'!B164</f>
        <v>0</v>
      </c>
      <c r="D218" s="188"/>
      <c r="E218" s="189"/>
      <c r="F218" s="190"/>
      <c r="G218" s="92">
        <f>'9-12'!C164</f>
        <v>0</v>
      </c>
      <c r="H218" s="90">
        <f>'9-12'!D164</f>
        <v>0</v>
      </c>
      <c r="I218" s="90">
        <f>'9-12'!F164</f>
        <v>0</v>
      </c>
      <c r="J218" s="90">
        <f>'9-12'!H164</f>
        <v>0</v>
      </c>
      <c r="K218" s="90">
        <f>'9-12'!I164</f>
        <v>0</v>
      </c>
      <c r="L218" s="90">
        <f>'9-12'!J164</f>
        <v>0</v>
      </c>
      <c r="M218" s="90">
        <f>'9-12'!K164</f>
        <v>0</v>
      </c>
      <c r="N218" s="90">
        <f>'9-12'!L164</f>
        <v>0</v>
      </c>
      <c r="O218" s="90">
        <f>'9-12'!M164</f>
        <v>0</v>
      </c>
      <c r="P218" s="93">
        <f t="shared" si="15"/>
        <v>0</v>
      </c>
      <c r="Q218" s="277"/>
      <c r="R218" s="277"/>
      <c r="S218" s="278"/>
      <c r="T218" s="279"/>
      <c r="U218" s="277"/>
      <c r="V218" s="278"/>
      <c r="W218" s="280"/>
      <c r="X218" s="280"/>
      <c r="Y218" s="280"/>
      <c r="Z218" s="281"/>
    </row>
    <row r="219" spans="1:26" s="183" customFormat="1" ht="24" customHeight="1" x14ac:dyDescent="0.4">
      <c r="A219" s="81">
        <f>'Weekly Menus'!F21</f>
        <v>0</v>
      </c>
      <c r="B219" s="186"/>
      <c r="C219" s="119">
        <f>'9-12'!B165</f>
        <v>0</v>
      </c>
      <c r="D219" s="188"/>
      <c r="E219" s="189"/>
      <c r="F219" s="190"/>
      <c r="G219" s="92">
        <f>'9-12'!C165</f>
        <v>0</v>
      </c>
      <c r="H219" s="90">
        <f>'9-12'!D165</f>
        <v>0</v>
      </c>
      <c r="I219" s="90">
        <f>'9-12'!F165</f>
        <v>0</v>
      </c>
      <c r="J219" s="90">
        <f>'9-12'!H165</f>
        <v>0</v>
      </c>
      <c r="K219" s="90">
        <f>'9-12'!I165</f>
        <v>0</v>
      </c>
      <c r="L219" s="90">
        <f>'9-12'!J165</f>
        <v>0</v>
      </c>
      <c r="M219" s="90">
        <f>'9-12'!K165</f>
        <v>0</v>
      </c>
      <c r="N219" s="90">
        <f>'9-12'!L165</f>
        <v>0</v>
      </c>
      <c r="O219" s="90">
        <f>'9-12'!M165</f>
        <v>0</v>
      </c>
      <c r="P219" s="93">
        <f t="shared" si="15"/>
        <v>0</v>
      </c>
      <c r="Q219" s="277"/>
      <c r="R219" s="277"/>
      <c r="S219" s="278"/>
      <c r="T219" s="279"/>
      <c r="U219" s="277"/>
      <c r="V219" s="278"/>
      <c r="W219" s="280"/>
      <c r="X219" s="280"/>
      <c r="Y219" s="280"/>
      <c r="Z219" s="281"/>
    </row>
    <row r="220" spans="1:26" s="183" customFormat="1" ht="24" customHeight="1" x14ac:dyDescent="0.4">
      <c r="A220" s="81">
        <f>'Weekly Menus'!F22</f>
        <v>0</v>
      </c>
      <c r="B220" s="186"/>
      <c r="C220" s="119">
        <f>'9-12'!B166</f>
        <v>0</v>
      </c>
      <c r="D220" s="188"/>
      <c r="E220" s="189"/>
      <c r="F220" s="190"/>
      <c r="G220" s="92">
        <f>'9-12'!C166</f>
        <v>0</v>
      </c>
      <c r="H220" s="90">
        <f>'9-12'!D166</f>
        <v>0</v>
      </c>
      <c r="I220" s="90">
        <f>'9-12'!F166</f>
        <v>0</v>
      </c>
      <c r="J220" s="90">
        <f>'9-12'!H166</f>
        <v>0</v>
      </c>
      <c r="K220" s="90">
        <f>'9-12'!I166</f>
        <v>0</v>
      </c>
      <c r="L220" s="90">
        <f>'9-12'!J166</f>
        <v>0</v>
      </c>
      <c r="M220" s="90">
        <f>'9-12'!K166</f>
        <v>0</v>
      </c>
      <c r="N220" s="90">
        <f>'9-12'!L166</f>
        <v>0</v>
      </c>
      <c r="O220" s="90">
        <f>'9-12'!M166</f>
        <v>0</v>
      </c>
      <c r="P220" s="93">
        <f t="shared" si="15"/>
        <v>0</v>
      </c>
      <c r="Q220" s="277"/>
      <c r="R220" s="277"/>
      <c r="S220" s="278"/>
      <c r="T220" s="279"/>
      <c r="U220" s="277"/>
      <c r="V220" s="278"/>
      <c r="W220" s="280"/>
      <c r="X220" s="280"/>
      <c r="Y220" s="280"/>
      <c r="Z220" s="281"/>
    </row>
    <row r="221" spans="1:26" s="183" customFormat="1" ht="24" customHeight="1" x14ac:dyDescent="0.4">
      <c r="A221" s="81">
        <f>'Weekly Menus'!F23</f>
        <v>0</v>
      </c>
      <c r="B221" s="186"/>
      <c r="C221" s="119">
        <f>'9-12'!B167</f>
        <v>0</v>
      </c>
      <c r="D221" s="188"/>
      <c r="E221" s="189"/>
      <c r="F221" s="190"/>
      <c r="G221" s="92">
        <f>'9-12'!C167</f>
        <v>0</v>
      </c>
      <c r="H221" s="90">
        <f>'9-12'!D167</f>
        <v>0</v>
      </c>
      <c r="I221" s="90">
        <f>'9-12'!F167</f>
        <v>0</v>
      </c>
      <c r="J221" s="90">
        <f>'9-12'!H167</f>
        <v>0</v>
      </c>
      <c r="K221" s="90">
        <f>'9-12'!I167</f>
        <v>0</v>
      </c>
      <c r="L221" s="90">
        <f>'9-12'!J167</f>
        <v>0</v>
      </c>
      <c r="M221" s="90">
        <f>'9-12'!K167</f>
        <v>0</v>
      </c>
      <c r="N221" s="90">
        <f>'9-12'!L167</f>
        <v>0</v>
      </c>
      <c r="O221" s="90">
        <f>'9-12'!M167</f>
        <v>0</v>
      </c>
      <c r="P221" s="93">
        <f t="shared" si="15"/>
        <v>0</v>
      </c>
      <c r="Q221" s="277"/>
      <c r="R221" s="277"/>
      <c r="S221" s="278"/>
      <c r="T221" s="279"/>
      <c r="U221" s="277"/>
      <c r="V221" s="278"/>
      <c r="W221" s="280"/>
      <c r="X221" s="280"/>
      <c r="Y221" s="280"/>
      <c r="Z221" s="281"/>
    </row>
    <row r="222" spans="1:26" s="183" customFormat="1" ht="24" customHeight="1" x14ac:dyDescent="0.4">
      <c r="A222" s="81">
        <f>'Weekly Menus'!F24</f>
        <v>0</v>
      </c>
      <c r="B222" s="186"/>
      <c r="C222" s="119">
        <f>'9-12'!B168</f>
        <v>0</v>
      </c>
      <c r="D222" s="188"/>
      <c r="E222" s="189"/>
      <c r="F222" s="190"/>
      <c r="G222" s="92">
        <f>'9-12'!C168</f>
        <v>0</v>
      </c>
      <c r="H222" s="90">
        <f>'9-12'!D168</f>
        <v>0</v>
      </c>
      <c r="I222" s="90">
        <f>'9-12'!F168</f>
        <v>0</v>
      </c>
      <c r="J222" s="90">
        <f>'9-12'!H168</f>
        <v>0</v>
      </c>
      <c r="K222" s="90">
        <f>'9-12'!I168</f>
        <v>0</v>
      </c>
      <c r="L222" s="90">
        <f>'9-12'!J168</f>
        <v>0</v>
      </c>
      <c r="M222" s="90">
        <f>'9-12'!K168</f>
        <v>0</v>
      </c>
      <c r="N222" s="90">
        <f>'9-12'!L168</f>
        <v>0</v>
      </c>
      <c r="O222" s="90">
        <f>'9-12'!M168</f>
        <v>0</v>
      </c>
      <c r="P222" s="93">
        <f t="shared" si="15"/>
        <v>0</v>
      </c>
      <c r="Q222" s="277"/>
      <c r="R222" s="277"/>
      <c r="S222" s="278"/>
      <c r="T222" s="279"/>
      <c r="U222" s="277"/>
      <c r="V222" s="278"/>
      <c r="W222" s="280"/>
      <c r="X222" s="280"/>
      <c r="Y222" s="280"/>
      <c r="Z222" s="281"/>
    </row>
    <row r="223" spans="1:26" s="183" customFormat="1" ht="24" customHeight="1" x14ac:dyDescent="0.4">
      <c r="A223" s="81">
        <f>'Weekly Menus'!F25</f>
        <v>0</v>
      </c>
      <c r="B223" s="186"/>
      <c r="C223" s="119">
        <f>'9-12'!B169</f>
        <v>0</v>
      </c>
      <c r="D223" s="188"/>
      <c r="E223" s="189"/>
      <c r="F223" s="190"/>
      <c r="G223" s="92">
        <f>'9-12'!C169</f>
        <v>0</v>
      </c>
      <c r="H223" s="90">
        <f>'9-12'!D169</f>
        <v>0</v>
      </c>
      <c r="I223" s="90">
        <f>'9-12'!F169</f>
        <v>0</v>
      </c>
      <c r="J223" s="90">
        <f>'9-12'!H169</f>
        <v>0</v>
      </c>
      <c r="K223" s="90">
        <f>'9-12'!I169</f>
        <v>0</v>
      </c>
      <c r="L223" s="90">
        <f>'9-12'!J169</f>
        <v>0</v>
      </c>
      <c r="M223" s="90">
        <f>'9-12'!K169</f>
        <v>0</v>
      </c>
      <c r="N223" s="90">
        <f>'9-12'!L169</f>
        <v>0</v>
      </c>
      <c r="O223" s="90">
        <f>'9-12'!M169</f>
        <v>0</v>
      </c>
      <c r="P223" s="93">
        <f t="shared" si="15"/>
        <v>0</v>
      </c>
      <c r="Q223" s="277"/>
      <c r="R223" s="277"/>
      <c r="S223" s="278"/>
      <c r="T223" s="279"/>
      <c r="U223" s="277"/>
      <c r="V223" s="278"/>
      <c r="W223" s="280"/>
      <c r="X223" s="280"/>
      <c r="Y223" s="280"/>
      <c r="Z223" s="281"/>
    </row>
    <row r="224" spans="1:26" s="183" customFormat="1" ht="24" customHeight="1" thickBot="1" x14ac:dyDescent="0.45">
      <c r="A224" s="81">
        <f>'Weekly Menus'!F26</f>
        <v>0</v>
      </c>
      <c r="B224" s="187"/>
      <c r="C224" s="119">
        <f>'9-12'!B170</f>
        <v>0</v>
      </c>
      <c r="D224" s="191"/>
      <c r="E224" s="192"/>
      <c r="F224" s="193"/>
      <c r="G224" s="92">
        <f>'9-12'!C170</f>
        <v>0</v>
      </c>
      <c r="H224" s="90">
        <f>'9-12'!D170</f>
        <v>0</v>
      </c>
      <c r="I224" s="90">
        <f>'9-12'!F170</f>
        <v>0</v>
      </c>
      <c r="J224" s="90">
        <f>'9-12'!H170</f>
        <v>0</v>
      </c>
      <c r="K224" s="90">
        <f>'9-12'!I170</f>
        <v>0</v>
      </c>
      <c r="L224" s="90">
        <f>'9-12'!J170</f>
        <v>0</v>
      </c>
      <c r="M224" s="90">
        <f>'9-12'!K170</f>
        <v>0</v>
      </c>
      <c r="N224" s="90">
        <f>'9-12'!L170</f>
        <v>0</v>
      </c>
      <c r="O224" s="90">
        <f>'9-12'!M170</f>
        <v>0</v>
      </c>
      <c r="P224" s="93">
        <f t="shared" si="15"/>
        <v>0</v>
      </c>
      <c r="Q224" s="282"/>
      <c r="R224" s="282"/>
      <c r="S224" s="283"/>
      <c r="T224" s="284"/>
      <c r="U224" s="282"/>
      <c r="V224" s="283"/>
      <c r="W224" s="285"/>
      <c r="X224" s="285"/>
      <c r="Y224" s="285"/>
      <c r="Z224" s="286"/>
    </row>
    <row r="225" spans="1:26" s="183" customFormat="1" ht="24" customHeight="1" x14ac:dyDescent="0.4">
      <c r="A225" s="262" t="s">
        <v>55</v>
      </c>
      <c r="B225" s="263"/>
      <c r="C225" s="263"/>
      <c r="D225" s="263"/>
      <c r="E225" s="263"/>
      <c r="F225" s="263"/>
      <c r="G225" s="101"/>
      <c r="H225" s="101"/>
      <c r="I225" s="101"/>
      <c r="J225" s="101"/>
      <c r="K225" s="101"/>
      <c r="L225" s="101"/>
      <c r="M225" s="101"/>
      <c r="N225" s="101"/>
      <c r="O225" s="101"/>
      <c r="P225" s="102"/>
      <c r="Q225" s="264" t="s">
        <v>59</v>
      </c>
      <c r="R225" s="265"/>
      <c r="S225" s="265"/>
      <c r="T225" s="265"/>
      <c r="U225" s="265"/>
      <c r="V225" s="265"/>
      <c r="W225" s="265"/>
      <c r="X225" s="265"/>
      <c r="Y225" s="265"/>
      <c r="Z225" s="266"/>
    </row>
    <row r="226" spans="1:26" s="183" customFormat="1" ht="24" customHeight="1" x14ac:dyDescent="0.4">
      <c r="A226" s="273" t="s">
        <v>54</v>
      </c>
      <c r="B226" s="274"/>
      <c r="C226" s="274"/>
      <c r="D226" s="274"/>
      <c r="E226" s="274"/>
      <c r="F226" s="274"/>
      <c r="G226" s="88">
        <f>SUM(G205:G224)</f>
        <v>0</v>
      </c>
      <c r="H226" s="88">
        <f>SUM(H205:H224)</f>
        <v>0</v>
      </c>
      <c r="I226" s="88">
        <f t="shared" ref="I226:P226" si="16">SUM(I205:I224)</f>
        <v>0</v>
      </c>
      <c r="J226" s="88">
        <f t="shared" si="16"/>
        <v>0</v>
      </c>
      <c r="K226" s="88">
        <f t="shared" si="16"/>
        <v>0</v>
      </c>
      <c r="L226" s="88">
        <f t="shared" si="16"/>
        <v>0</v>
      </c>
      <c r="M226" s="88">
        <f t="shared" si="16"/>
        <v>0</v>
      </c>
      <c r="N226" s="88">
        <f t="shared" si="16"/>
        <v>0</v>
      </c>
      <c r="O226" s="88">
        <f t="shared" si="16"/>
        <v>0</v>
      </c>
      <c r="P226" s="103">
        <f t="shared" si="16"/>
        <v>0</v>
      </c>
      <c r="Q226" s="267"/>
      <c r="R226" s="268"/>
      <c r="S226" s="268"/>
      <c r="T226" s="268"/>
      <c r="U226" s="268"/>
      <c r="V226" s="268"/>
      <c r="W226" s="268"/>
      <c r="X226" s="268"/>
      <c r="Y226" s="268"/>
      <c r="Z226" s="269"/>
    </row>
    <row r="227" spans="1:26" s="183" customFormat="1" ht="24" customHeight="1" thickBot="1" x14ac:dyDescent="0.45">
      <c r="A227" s="275" t="s">
        <v>64</v>
      </c>
      <c r="B227" s="276"/>
      <c r="C227" s="276"/>
      <c r="D227" s="276"/>
      <c r="E227" s="276"/>
      <c r="F227" s="276"/>
      <c r="G227" s="89">
        <f>SUM(G36,G74,G112,G150,G188,G226)</f>
        <v>0</v>
      </c>
      <c r="H227" s="89">
        <f t="shared" ref="H227:P227" si="17">SUM(H36,H74,H112,H150,H188,H226)</f>
        <v>0</v>
      </c>
      <c r="I227" s="89">
        <f t="shared" si="17"/>
        <v>0</v>
      </c>
      <c r="J227" s="89">
        <f t="shared" si="17"/>
        <v>0</v>
      </c>
      <c r="K227" s="89">
        <f t="shared" si="17"/>
        <v>0</v>
      </c>
      <c r="L227" s="89">
        <f t="shared" si="17"/>
        <v>0</v>
      </c>
      <c r="M227" s="89">
        <f t="shared" si="17"/>
        <v>0</v>
      </c>
      <c r="N227" s="89">
        <f t="shared" si="17"/>
        <v>0</v>
      </c>
      <c r="O227" s="89">
        <f t="shared" si="17"/>
        <v>0</v>
      </c>
      <c r="P227" s="89">
        <f t="shared" si="17"/>
        <v>0</v>
      </c>
      <c r="Q227" s="270"/>
      <c r="R227" s="271"/>
      <c r="S227" s="271"/>
      <c r="T227" s="271"/>
      <c r="U227" s="271"/>
      <c r="V227" s="271"/>
      <c r="W227" s="271"/>
      <c r="X227" s="271"/>
      <c r="Y227" s="271"/>
      <c r="Z227" s="272"/>
    </row>
    <row r="228" spans="1:26" s="183" customFormat="1" ht="15" customHeight="1" thickBot="1" x14ac:dyDescent="0.45">
      <c r="A228" s="75"/>
      <c r="B228" s="29"/>
      <c r="C228" s="29"/>
      <c r="D228" s="76"/>
      <c r="E228" s="76"/>
      <c r="F228" s="74"/>
      <c r="G228" s="74"/>
      <c r="H228" s="29"/>
      <c r="I228" s="76"/>
      <c r="J228" s="76"/>
      <c r="K228" s="76"/>
      <c r="L228" s="28"/>
    </row>
    <row r="229" spans="1:26" s="183" customFormat="1" ht="24" customHeight="1" x14ac:dyDescent="0.4">
      <c r="A229" s="373" t="s">
        <v>71</v>
      </c>
      <c r="B229" s="374"/>
      <c r="C229" s="374"/>
      <c r="D229" s="374"/>
      <c r="E229" s="374"/>
      <c r="F229" s="374"/>
      <c r="G229" s="374"/>
      <c r="H229" s="374"/>
      <c r="I229" s="374"/>
      <c r="J229" s="374"/>
      <c r="K229" s="374"/>
      <c r="L229" s="374"/>
      <c r="M229" s="374"/>
      <c r="N229" s="374"/>
      <c r="O229" s="374"/>
      <c r="P229" s="374"/>
      <c r="Q229" s="374"/>
      <c r="R229" s="374"/>
      <c r="S229" s="374"/>
      <c r="T229" s="374"/>
      <c r="U229" s="374"/>
      <c r="V229" s="374"/>
      <c r="W229" s="374"/>
      <c r="X229" s="374"/>
      <c r="Y229" s="374"/>
      <c r="Z229" s="375"/>
    </row>
    <row r="230" spans="1:26" s="183" customFormat="1" ht="15" customHeight="1" x14ac:dyDescent="0.4">
      <c r="A230" s="200"/>
      <c r="B230" s="201"/>
      <c r="C230" s="201"/>
      <c r="D230" s="201"/>
      <c r="E230" s="201"/>
      <c r="F230" s="201"/>
      <c r="G230" s="201"/>
      <c r="H230" s="201"/>
      <c r="I230" s="201"/>
      <c r="J230" s="201"/>
      <c r="K230" s="201"/>
      <c r="L230" s="201"/>
      <c r="M230" s="201"/>
      <c r="N230" s="202"/>
      <c r="O230" s="202"/>
      <c r="P230" s="202"/>
      <c r="Q230" s="197"/>
      <c r="R230" s="197"/>
      <c r="S230" s="197"/>
      <c r="T230" s="197"/>
      <c r="U230" s="197"/>
      <c r="V230" s="197"/>
      <c r="W230" s="197"/>
      <c r="X230" s="197"/>
      <c r="Y230" s="197"/>
      <c r="Z230" s="203"/>
    </row>
    <row r="231" spans="1:26" s="183" customFormat="1" ht="15" customHeight="1" x14ac:dyDescent="0.4">
      <c r="A231" s="184" t="s">
        <v>62</v>
      </c>
      <c r="B231" s="205" t="s">
        <v>82</v>
      </c>
      <c r="C231" s="206"/>
      <c r="D231" s="201"/>
      <c r="E231" s="206"/>
      <c r="F231" s="206"/>
      <c r="G231" s="198"/>
      <c r="H231" s="198"/>
      <c r="I231" s="198"/>
      <c r="J231" s="198"/>
      <c r="K231" s="201"/>
      <c r="L231" s="201"/>
      <c r="M231" s="201"/>
      <c r="N231" s="202"/>
      <c r="O231" s="202"/>
      <c r="P231" s="202"/>
      <c r="Q231" s="198"/>
      <c r="R231" s="198"/>
      <c r="S231" s="198"/>
      <c r="T231" s="198"/>
      <c r="U231" s="198"/>
      <c r="V231" s="198"/>
      <c r="W231" s="198"/>
      <c r="X231" s="198"/>
      <c r="Y231" s="198"/>
      <c r="Z231" s="199"/>
    </row>
    <row r="232" spans="1:26" s="183" customFormat="1" ht="15" customHeight="1" x14ac:dyDescent="0.4">
      <c r="A232" s="184"/>
      <c r="B232" s="206"/>
      <c r="C232" s="206"/>
      <c r="D232" s="206"/>
      <c r="E232" s="206"/>
      <c r="F232" s="206"/>
      <c r="G232" s="206"/>
      <c r="H232" s="205"/>
      <c r="I232" s="206"/>
      <c r="J232" s="201"/>
      <c r="K232" s="201"/>
      <c r="L232" s="201"/>
      <c r="M232" s="201"/>
      <c r="N232" s="202"/>
      <c r="O232" s="202"/>
      <c r="P232" s="202"/>
      <c r="Q232" s="198"/>
      <c r="R232" s="198"/>
      <c r="S232" s="198"/>
      <c r="T232" s="198"/>
      <c r="U232" s="198"/>
      <c r="V232" s="198"/>
      <c r="W232" s="198"/>
      <c r="X232" s="198"/>
      <c r="Y232" s="198"/>
      <c r="Z232" s="199"/>
    </row>
    <row r="233" spans="1:26" s="183" customFormat="1" ht="15" customHeight="1" thickBot="1" x14ac:dyDescent="0.45">
      <c r="A233" s="184" t="s">
        <v>56</v>
      </c>
      <c r="B233" s="206"/>
      <c r="C233" s="206"/>
      <c r="D233" s="206"/>
      <c r="E233" s="206"/>
      <c r="F233" s="206"/>
      <c r="G233" s="206"/>
      <c r="H233" s="205"/>
      <c r="I233" s="206"/>
      <c r="J233" s="201"/>
      <c r="K233" s="201"/>
      <c r="L233" s="201"/>
      <c r="M233" s="201"/>
      <c r="N233" s="202"/>
      <c r="O233" s="202"/>
      <c r="P233" s="202"/>
      <c r="Q233" s="198"/>
      <c r="R233" s="198"/>
      <c r="S233" s="198"/>
      <c r="T233" s="198"/>
      <c r="U233" s="198"/>
      <c r="V233" s="198"/>
      <c r="W233" s="198"/>
      <c r="X233" s="198"/>
      <c r="Y233" s="198"/>
      <c r="Z233" s="199"/>
    </row>
    <row r="234" spans="1:26" s="183" customFormat="1" ht="15" customHeight="1" thickBot="1" x14ac:dyDescent="0.45">
      <c r="A234" s="184"/>
      <c r="B234" s="206"/>
      <c r="C234" s="206"/>
      <c r="D234" s="206"/>
      <c r="E234" s="367" t="s">
        <v>51</v>
      </c>
      <c r="F234" s="368"/>
      <c r="G234" s="368"/>
      <c r="H234" s="368"/>
      <c r="I234" s="368"/>
      <c r="J234" s="368"/>
      <c r="K234" s="368"/>
      <c r="L234" s="368"/>
      <c r="M234" s="369"/>
      <c r="N234" s="201"/>
      <c r="O234" s="201"/>
      <c r="P234" s="370" t="s">
        <v>53</v>
      </c>
      <c r="Q234" s="371"/>
      <c r="R234" s="371"/>
      <c r="S234" s="371"/>
      <c r="T234" s="371"/>
      <c r="U234" s="371"/>
      <c r="V234" s="371"/>
      <c r="W234" s="371"/>
      <c r="X234" s="372"/>
      <c r="Y234" s="198"/>
      <c r="Z234" s="199"/>
    </row>
    <row r="235" spans="1:26" s="183" customFormat="1" ht="15" customHeight="1" x14ac:dyDescent="0.45">
      <c r="A235" s="185" t="s">
        <v>57</v>
      </c>
      <c r="B235" s="207"/>
      <c r="C235" s="207"/>
      <c r="D235" s="208"/>
      <c r="E235" s="348"/>
      <c r="F235" s="349"/>
      <c r="G235" s="349"/>
      <c r="H235" s="352" t="s">
        <v>50</v>
      </c>
      <c r="I235" s="352"/>
      <c r="J235" s="354" t="s">
        <v>25</v>
      </c>
      <c r="K235" s="354"/>
      <c r="L235" s="354" t="s">
        <v>26</v>
      </c>
      <c r="M235" s="356"/>
      <c r="N235" s="209"/>
      <c r="O235" s="210"/>
      <c r="P235" s="358"/>
      <c r="Q235" s="359"/>
      <c r="R235" s="360"/>
      <c r="S235" s="343" t="s">
        <v>52</v>
      </c>
      <c r="T235" s="343"/>
      <c r="U235" s="343" t="s">
        <v>25</v>
      </c>
      <c r="V235" s="343"/>
      <c r="W235" s="343" t="s">
        <v>26</v>
      </c>
      <c r="X235" s="345"/>
      <c r="Y235" s="198"/>
      <c r="Z235" s="199"/>
    </row>
    <row r="236" spans="1:26" s="183" customFormat="1" ht="15" customHeight="1" x14ac:dyDescent="0.45">
      <c r="A236" s="185" t="s">
        <v>58</v>
      </c>
      <c r="B236" s="207"/>
      <c r="C236" s="207"/>
      <c r="D236" s="208"/>
      <c r="E236" s="350"/>
      <c r="F236" s="351"/>
      <c r="G236" s="351"/>
      <c r="H236" s="353"/>
      <c r="I236" s="353"/>
      <c r="J236" s="355"/>
      <c r="K236" s="355"/>
      <c r="L236" s="355"/>
      <c r="M236" s="357"/>
      <c r="N236" s="211"/>
      <c r="O236" s="211"/>
      <c r="P236" s="361"/>
      <c r="Q236" s="362"/>
      <c r="R236" s="363"/>
      <c r="S236" s="344"/>
      <c r="T236" s="344"/>
      <c r="U236" s="344"/>
      <c r="V236" s="344"/>
      <c r="W236" s="344"/>
      <c r="X236" s="346"/>
      <c r="Y236" s="198"/>
      <c r="Z236" s="199"/>
    </row>
    <row r="237" spans="1:26" s="183" customFormat="1" ht="15" customHeight="1" x14ac:dyDescent="0.4">
      <c r="A237" s="204"/>
      <c r="B237" s="206"/>
      <c r="C237" s="206"/>
      <c r="D237" s="206"/>
      <c r="E237" s="330" t="s">
        <v>47</v>
      </c>
      <c r="F237" s="331"/>
      <c r="G237" s="331"/>
      <c r="H237" s="347" t="s">
        <v>24</v>
      </c>
      <c r="I237" s="347"/>
      <c r="J237" s="334"/>
      <c r="K237" s="334"/>
      <c r="L237" s="335"/>
      <c r="M237" s="336"/>
      <c r="N237" s="211"/>
      <c r="O237" s="211"/>
      <c r="P237" s="337" t="s">
        <v>47</v>
      </c>
      <c r="Q237" s="338"/>
      <c r="R237" s="338"/>
      <c r="S237" s="347" t="s">
        <v>24</v>
      </c>
      <c r="T237" s="347"/>
      <c r="U237" s="317"/>
      <c r="V237" s="318"/>
      <c r="W237" s="317"/>
      <c r="X237" s="319"/>
      <c r="Y237" s="198"/>
      <c r="Z237" s="199"/>
    </row>
    <row r="238" spans="1:26" s="183" customFormat="1" ht="15" customHeight="1" x14ac:dyDescent="0.4">
      <c r="A238" s="212"/>
      <c r="B238" s="198"/>
      <c r="C238" s="198"/>
      <c r="D238" s="198"/>
      <c r="E238" s="330" t="s">
        <v>48</v>
      </c>
      <c r="F238" s="331"/>
      <c r="G238" s="331"/>
      <c r="H238" s="332"/>
      <c r="I238" s="332"/>
      <c r="J238" s="334"/>
      <c r="K238" s="334"/>
      <c r="L238" s="335"/>
      <c r="M238" s="336"/>
      <c r="N238" s="211"/>
      <c r="O238" s="211"/>
      <c r="P238" s="337" t="s">
        <v>48</v>
      </c>
      <c r="Q238" s="338"/>
      <c r="R238" s="338"/>
      <c r="S238" s="339"/>
      <c r="T238" s="340"/>
      <c r="U238" s="317"/>
      <c r="V238" s="318"/>
      <c r="W238" s="317"/>
      <c r="X238" s="319"/>
      <c r="Y238" s="198"/>
      <c r="Z238" s="199"/>
    </row>
    <row r="239" spans="1:26" s="183" customFormat="1" ht="15" customHeight="1" thickBot="1" x14ac:dyDescent="0.45">
      <c r="A239" s="212"/>
      <c r="B239" s="198"/>
      <c r="C239" s="198"/>
      <c r="D239" s="198"/>
      <c r="E239" s="320" t="s">
        <v>49</v>
      </c>
      <c r="F239" s="321"/>
      <c r="G239" s="321"/>
      <c r="H239" s="333"/>
      <c r="I239" s="333"/>
      <c r="J239" s="322"/>
      <c r="K239" s="322"/>
      <c r="L239" s="323"/>
      <c r="M239" s="324"/>
      <c r="N239" s="211"/>
      <c r="O239" s="211"/>
      <c r="P239" s="325" t="s">
        <v>49</v>
      </c>
      <c r="Q239" s="326"/>
      <c r="R239" s="326"/>
      <c r="S239" s="341"/>
      <c r="T239" s="342"/>
      <c r="U239" s="327"/>
      <c r="V239" s="328"/>
      <c r="W239" s="327"/>
      <c r="X239" s="329"/>
      <c r="Y239" s="198"/>
      <c r="Z239" s="199"/>
    </row>
    <row r="240" spans="1:26" s="183" customFormat="1" ht="15" customHeight="1" thickBot="1" x14ac:dyDescent="0.45">
      <c r="A240" s="213"/>
      <c r="B240" s="214"/>
      <c r="C240" s="214"/>
      <c r="D240" s="214"/>
      <c r="E240" s="214"/>
      <c r="F240" s="214"/>
      <c r="G240" s="214"/>
      <c r="H240" s="214"/>
      <c r="I240" s="214"/>
      <c r="J240" s="214"/>
      <c r="K240" s="214"/>
      <c r="L240" s="215"/>
      <c r="M240" s="215"/>
      <c r="N240" s="216"/>
      <c r="O240" s="216"/>
      <c r="P240" s="216"/>
      <c r="Q240" s="198"/>
      <c r="R240" s="198"/>
      <c r="S240" s="198"/>
      <c r="T240" s="198"/>
      <c r="U240" s="198"/>
      <c r="V240" s="198"/>
      <c r="W240" s="198"/>
      <c r="X240" s="198"/>
      <c r="Y240" s="198"/>
      <c r="Z240" s="199"/>
    </row>
    <row r="241" spans="1:26" s="183" customFormat="1" ht="15" customHeight="1" x14ac:dyDescent="0.4">
      <c r="A241" s="302" t="s">
        <v>65</v>
      </c>
      <c r="B241" s="304" t="s">
        <v>31</v>
      </c>
      <c r="C241" s="306" t="s">
        <v>41</v>
      </c>
      <c r="D241" s="308" t="s">
        <v>39</v>
      </c>
      <c r="E241" s="297"/>
      <c r="F241" s="309"/>
      <c r="G241" s="310" t="s">
        <v>42</v>
      </c>
      <c r="H241" s="311"/>
      <c r="I241" s="311"/>
      <c r="J241" s="311"/>
      <c r="K241" s="311"/>
      <c r="L241" s="311"/>
      <c r="M241" s="311"/>
      <c r="N241" s="311"/>
      <c r="O241" s="311"/>
      <c r="P241" s="312"/>
      <c r="Q241" s="313" t="s">
        <v>32</v>
      </c>
      <c r="R241" s="291"/>
      <c r="S241" s="314"/>
      <c r="T241" s="290" t="s">
        <v>33</v>
      </c>
      <c r="U241" s="291"/>
      <c r="V241" s="292"/>
      <c r="W241" s="296" t="s">
        <v>34</v>
      </c>
      <c r="X241" s="297"/>
      <c r="Y241" s="297"/>
      <c r="Z241" s="298"/>
    </row>
    <row r="242" spans="1:26" s="183" customFormat="1" ht="75" customHeight="1" x14ac:dyDescent="0.4">
      <c r="A242" s="303"/>
      <c r="B242" s="305"/>
      <c r="C242" s="307"/>
      <c r="D242" s="83" t="s">
        <v>35</v>
      </c>
      <c r="E242" s="84" t="s">
        <v>36</v>
      </c>
      <c r="F242" s="87" t="s">
        <v>37</v>
      </c>
      <c r="G242" s="79" t="s">
        <v>0</v>
      </c>
      <c r="H242" s="72" t="s">
        <v>72</v>
      </c>
      <c r="I242" s="72" t="s">
        <v>1</v>
      </c>
      <c r="J242" s="73" t="s">
        <v>43</v>
      </c>
      <c r="K242" s="73" t="s">
        <v>44</v>
      </c>
      <c r="L242" s="73" t="s">
        <v>2</v>
      </c>
      <c r="M242" s="73" t="s">
        <v>3</v>
      </c>
      <c r="N242" s="73" t="s">
        <v>4</v>
      </c>
      <c r="O242" s="73" t="s">
        <v>45</v>
      </c>
      <c r="P242" s="80" t="s">
        <v>46</v>
      </c>
      <c r="Q242" s="315"/>
      <c r="R242" s="294"/>
      <c r="S242" s="316"/>
      <c r="T242" s="293"/>
      <c r="U242" s="294"/>
      <c r="V242" s="295"/>
      <c r="W242" s="299"/>
      <c r="X242" s="300"/>
      <c r="Y242" s="300"/>
      <c r="Z242" s="301"/>
    </row>
    <row r="243" spans="1:26" s="183" customFormat="1" ht="24" customHeight="1" x14ac:dyDescent="0.4">
      <c r="A243" s="81">
        <f>'Weekly Menus'!G7</f>
        <v>0</v>
      </c>
      <c r="B243" s="186"/>
      <c r="C243" s="119">
        <f>'9-12'!B180</f>
        <v>0</v>
      </c>
      <c r="D243" s="188"/>
      <c r="E243" s="189"/>
      <c r="F243" s="190"/>
      <c r="G243" s="92">
        <f>'9-12'!C180</f>
        <v>0</v>
      </c>
      <c r="H243" s="90">
        <f>'9-12'!D180</f>
        <v>0</v>
      </c>
      <c r="I243" s="90">
        <f>'9-12'!F180</f>
        <v>0</v>
      </c>
      <c r="J243" s="90">
        <f>'9-12'!H180</f>
        <v>0</v>
      </c>
      <c r="K243" s="90">
        <f>'9-12'!I180</f>
        <v>0</v>
      </c>
      <c r="L243" s="90">
        <f>'9-12'!HJ180</f>
        <v>0</v>
      </c>
      <c r="M243" s="90">
        <f>'9-12'!K180</f>
        <v>0</v>
      </c>
      <c r="N243" s="90">
        <f>'9-12'!L180</f>
        <v>0</v>
      </c>
      <c r="O243" s="90">
        <f>'9-12'!M180</f>
        <v>0</v>
      </c>
      <c r="P243" s="93">
        <f>SUM(J243:O243)</f>
        <v>0</v>
      </c>
      <c r="Q243" s="277"/>
      <c r="R243" s="277"/>
      <c r="S243" s="278"/>
      <c r="T243" s="279"/>
      <c r="U243" s="277"/>
      <c r="V243" s="278"/>
      <c r="W243" s="287"/>
      <c r="X243" s="288"/>
      <c r="Y243" s="288"/>
      <c r="Z243" s="289"/>
    </row>
    <row r="244" spans="1:26" s="183" customFormat="1" ht="24" customHeight="1" x14ac:dyDescent="0.4">
      <c r="A244" s="81">
        <f>'Weekly Menus'!G8</f>
        <v>0</v>
      </c>
      <c r="B244" s="186"/>
      <c r="C244" s="119">
        <f>'9-12'!B181</f>
        <v>0</v>
      </c>
      <c r="D244" s="188"/>
      <c r="E244" s="189"/>
      <c r="F244" s="190"/>
      <c r="G244" s="92">
        <f>'9-12'!C181</f>
        <v>0</v>
      </c>
      <c r="H244" s="90">
        <f>'9-12'!D181</f>
        <v>0</v>
      </c>
      <c r="I244" s="90">
        <f>'9-12'!F181</f>
        <v>0</v>
      </c>
      <c r="J244" s="90">
        <f>'9-12'!H181</f>
        <v>0</v>
      </c>
      <c r="K244" s="90">
        <f>'9-12'!I181</f>
        <v>0</v>
      </c>
      <c r="L244" s="90">
        <f>'9-12'!HJ181</f>
        <v>0</v>
      </c>
      <c r="M244" s="90">
        <f>'9-12'!K181</f>
        <v>0</v>
      </c>
      <c r="N244" s="90">
        <f>'9-12'!L181</f>
        <v>0</v>
      </c>
      <c r="O244" s="90">
        <f>'9-12'!M181</f>
        <v>0</v>
      </c>
      <c r="P244" s="93">
        <f t="shared" ref="P244:P262" si="18">SUM(J244:O244)</f>
        <v>0</v>
      </c>
      <c r="Q244" s="277"/>
      <c r="R244" s="277"/>
      <c r="S244" s="278"/>
      <c r="T244" s="279"/>
      <c r="U244" s="277"/>
      <c r="V244" s="278"/>
      <c r="W244" s="287"/>
      <c r="X244" s="288"/>
      <c r="Y244" s="288"/>
      <c r="Z244" s="289"/>
    </row>
    <row r="245" spans="1:26" s="183" customFormat="1" ht="24" customHeight="1" x14ac:dyDescent="0.4">
      <c r="A245" s="81">
        <f>'Weekly Menus'!G9</f>
        <v>0</v>
      </c>
      <c r="B245" s="186"/>
      <c r="C245" s="119">
        <f>'9-12'!B182</f>
        <v>0</v>
      </c>
      <c r="D245" s="188"/>
      <c r="E245" s="189"/>
      <c r="F245" s="190"/>
      <c r="G245" s="92">
        <f>'9-12'!C182</f>
        <v>0</v>
      </c>
      <c r="H245" s="90">
        <f>'9-12'!D182</f>
        <v>0</v>
      </c>
      <c r="I245" s="90">
        <f>'9-12'!F182</f>
        <v>0</v>
      </c>
      <c r="J245" s="90">
        <f>'9-12'!H182</f>
        <v>0</v>
      </c>
      <c r="K245" s="90">
        <f>'9-12'!I182</f>
        <v>0</v>
      </c>
      <c r="L245" s="90">
        <f>'9-12'!HJ182</f>
        <v>0</v>
      </c>
      <c r="M245" s="90">
        <f>'9-12'!K182</f>
        <v>0</v>
      </c>
      <c r="N245" s="90">
        <f>'9-12'!L182</f>
        <v>0</v>
      </c>
      <c r="O245" s="90">
        <f>'9-12'!M182</f>
        <v>0</v>
      </c>
      <c r="P245" s="93">
        <f t="shared" si="18"/>
        <v>0</v>
      </c>
      <c r="Q245" s="277"/>
      <c r="R245" s="277"/>
      <c r="S245" s="278"/>
      <c r="T245" s="279"/>
      <c r="U245" s="277"/>
      <c r="V245" s="278"/>
      <c r="W245" s="287"/>
      <c r="X245" s="288"/>
      <c r="Y245" s="288"/>
      <c r="Z245" s="289"/>
    </row>
    <row r="246" spans="1:26" s="183" customFormat="1" ht="24" customHeight="1" x14ac:dyDescent="0.4">
      <c r="A246" s="81">
        <f>'Weekly Menus'!G10</f>
        <v>0</v>
      </c>
      <c r="B246" s="186"/>
      <c r="C246" s="119">
        <f>'9-12'!B183</f>
        <v>0</v>
      </c>
      <c r="D246" s="188"/>
      <c r="E246" s="189"/>
      <c r="F246" s="190"/>
      <c r="G246" s="92">
        <f>'9-12'!C183</f>
        <v>0</v>
      </c>
      <c r="H246" s="90">
        <f>'9-12'!D183</f>
        <v>0</v>
      </c>
      <c r="I246" s="90">
        <f>'9-12'!F183</f>
        <v>0</v>
      </c>
      <c r="J246" s="90">
        <f>'9-12'!H183</f>
        <v>0</v>
      </c>
      <c r="K246" s="90">
        <f>'9-12'!I183</f>
        <v>0</v>
      </c>
      <c r="L246" s="90">
        <f>'9-12'!HJ183</f>
        <v>0</v>
      </c>
      <c r="M246" s="90">
        <f>'9-12'!K183</f>
        <v>0</v>
      </c>
      <c r="N246" s="90">
        <f>'9-12'!L183</f>
        <v>0</v>
      </c>
      <c r="O246" s="90">
        <f>'9-12'!M183</f>
        <v>0</v>
      </c>
      <c r="P246" s="93">
        <f t="shared" si="18"/>
        <v>0</v>
      </c>
      <c r="Q246" s="277"/>
      <c r="R246" s="277"/>
      <c r="S246" s="278"/>
      <c r="T246" s="279"/>
      <c r="U246" s="277"/>
      <c r="V246" s="278"/>
      <c r="W246" s="287"/>
      <c r="X246" s="288"/>
      <c r="Y246" s="288"/>
      <c r="Z246" s="289"/>
    </row>
    <row r="247" spans="1:26" s="183" customFormat="1" ht="24" customHeight="1" x14ac:dyDescent="0.4">
      <c r="A247" s="81">
        <f>'Weekly Menus'!G11</f>
        <v>0</v>
      </c>
      <c r="B247" s="186"/>
      <c r="C247" s="119">
        <f>'9-12'!B184</f>
        <v>0</v>
      </c>
      <c r="D247" s="188"/>
      <c r="E247" s="189"/>
      <c r="F247" s="190"/>
      <c r="G247" s="92">
        <f>'9-12'!C184</f>
        <v>0</v>
      </c>
      <c r="H247" s="90">
        <f>'9-12'!D184</f>
        <v>0</v>
      </c>
      <c r="I247" s="90">
        <f>'9-12'!F184</f>
        <v>0</v>
      </c>
      <c r="J247" s="90">
        <f>'9-12'!H184</f>
        <v>0</v>
      </c>
      <c r="K247" s="90">
        <f>'9-12'!I184</f>
        <v>0</v>
      </c>
      <c r="L247" s="90">
        <f>'9-12'!HJ184</f>
        <v>0</v>
      </c>
      <c r="M247" s="90">
        <f>'9-12'!K184</f>
        <v>0</v>
      </c>
      <c r="N247" s="90">
        <f>'9-12'!L184</f>
        <v>0</v>
      </c>
      <c r="O247" s="90">
        <f>'9-12'!M184</f>
        <v>0</v>
      </c>
      <c r="P247" s="93">
        <f t="shared" si="18"/>
        <v>0</v>
      </c>
      <c r="Q247" s="277"/>
      <c r="R247" s="277"/>
      <c r="S247" s="278"/>
      <c r="T247" s="279"/>
      <c r="U247" s="277"/>
      <c r="V247" s="278"/>
      <c r="W247" s="287"/>
      <c r="X247" s="288"/>
      <c r="Y247" s="288"/>
      <c r="Z247" s="289"/>
    </row>
    <row r="248" spans="1:26" s="183" customFormat="1" ht="24" customHeight="1" x14ac:dyDescent="0.4">
      <c r="A248" s="81">
        <f>'Weekly Menus'!G12</f>
        <v>0</v>
      </c>
      <c r="B248" s="186"/>
      <c r="C248" s="119">
        <f>'9-12'!B185</f>
        <v>0</v>
      </c>
      <c r="D248" s="188"/>
      <c r="E248" s="189"/>
      <c r="F248" s="190"/>
      <c r="G248" s="92">
        <f>'9-12'!C185</f>
        <v>0</v>
      </c>
      <c r="H248" s="90">
        <f>'9-12'!D185</f>
        <v>0</v>
      </c>
      <c r="I248" s="90">
        <f>'9-12'!F185</f>
        <v>0</v>
      </c>
      <c r="J248" s="90">
        <f>'9-12'!H185</f>
        <v>0</v>
      </c>
      <c r="K248" s="90">
        <f>'9-12'!I185</f>
        <v>0</v>
      </c>
      <c r="L248" s="90">
        <f>'9-12'!HJ185</f>
        <v>0</v>
      </c>
      <c r="M248" s="90">
        <f>'9-12'!K185</f>
        <v>0</v>
      </c>
      <c r="N248" s="90">
        <f>'9-12'!L185</f>
        <v>0</v>
      </c>
      <c r="O248" s="90">
        <f>'9-12'!M185</f>
        <v>0</v>
      </c>
      <c r="P248" s="93">
        <f t="shared" si="18"/>
        <v>0</v>
      </c>
      <c r="Q248" s="277"/>
      <c r="R248" s="277"/>
      <c r="S248" s="278"/>
      <c r="T248" s="279"/>
      <c r="U248" s="277"/>
      <c r="V248" s="278"/>
      <c r="W248" s="287"/>
      <c r="X248" s="288"/>
      <c r="Y248" s="288"/>
      <c r="Z248" s="289"/>
    </row>
    <row r="249" spans="1:26" s="183" customFormat="1" ht="24" customHeight="1" x14ac:dyDescent="0.4">
      <c r="A249" s="81">
        <f>'Weekly Menus'!G13</f>
        <v>0</v>
      </c>
      <c r="B249" s="186"/>
      <c r="C249" s="119">
        <f>'9-12'!B186</f>
        <v>0</v>
      </c>
      <c r="D249" s="188"/>
      <c r="E249" s="189"/>
      <c r="F249" s="190"/>
      <c r="G249" s="92">
        <f>'9-12'!C186</f>
        <v>0</v>
      </c>
      <c r="H249" s="90">
        <f>'9-12'!D186</f>
        <v>0</v>
      </c>
      <c r="I249" s="90">
        <f>'9-12'!F186</f>
        <v>0</v>
      </c>
      <c r="J249" s="90">
        <f>'9-12'!H186</f>
        <v>0</v>
      </c>
      <c r="K249" s="90">
        <f>'9-12'!I186</f>
        <v>0</v>
      </c>
      <c r="L249" s="90">
        <f>'9-12'!HJ186</f>
        <v>0</v>
      </c>
      <c r="M249" s="90">
        <f>'9-12'!K186</f>
        <v>0</v>
      </c>
      <c r="N249" s="90">
        <f>'9-12'!L186</f>
        <v>0</v>
      </c>
      <c r="O249" s="90">
        <f>'9-12'!M186</f>
        <v>0</v>
      </c>
      <c r="P249" s="93">
        <f t="shared" si="18"/>
        <v>0</v>
      </c>
      <c r="Q249" s="277"/>
      <c r="R249" s="277"/>
      <c r="S249" s="278"/>
      <c r="T249" s="279"/>
      <c r="U249" s="277"/>
      <c r="V249" s="278"/>
      <c r="W249" s="287"/>
      <c r="X249" s="288"/>
      <c r="Y249" s="288"/>
      <c r="Z249" s="289"/>
    </row>
    <row r="250" spans="1:26" s="183" customFormat="1" ht="24" customHeight="1" x14ac:dyDescent="0.4">
      <c r="A250" s="81">
        <f>'Weekly Menus'!G14</f>
        <v>0</v>
      </c>
      <c r="B250" s="186"/>
      <c r="C250" s="119">
        <f>'9-12'!B187</f>
        <v>0</v>
      </c>
      <c r="D250" s="188"/>
      <c r="E250" s="189"/>
      <c r="F250" s="190"/>
      <c r="G250" s="92">
        <f>'9-12'!C187</f>
        <v>0</v>
      </c>
      <c r="H250" s="90">
        <f>'9-12'!D187</f>
        <v>0</v>
      </c>
      <c r="I250" s="90">
        <f>'9-12'!F187</f>
        <v>0</v>
      </c>
      <c r="J250" s="90">
        <f>'9-12'!H187</f>
        <v>0</v>
      </c>
      <c r="K250" s="90">
        <f>'9-12'!I187</f>
        <v>0</v>
      </c>
      <c r="L250" s="90">
        <f>'9-12'!HJ187</f>
        <v>0</v>
      </c>
      <c r="M250" s="90">
        <f>'9-12'!K187</f>
        <v>0</v>
      </c>
      <c r="N250" s="90">
        <f>'9-12'!L187</f>
        <v>0</v>
      </c>
      <c r="O250" s="90">
        <f>'9-12'!M187</f>
        <v>0</v>
      </c>
      <c r="P250" s="93">
        <f t="shared" si="18"/>
        <v>0</v>
      </c>
      <c r="Q250" s="277"/>
      <c r="R250" s="277"/>
      <c r="S250" s="278"/>
      <c r="T250" s="279"/>
      <c r="U250" s="277"/>
      <c r="V250" s="278"/>
      <c r="W250" s="287"/>
      <c r="X250" s="288"/>
      <c r="Y250" s="288"/>
      <c r="Z250" s="289"/>
    </row>
    <row r="251" spans="1:26" s="183" customFormat="1" ht="24" customHeight="1" x14ac:dyDescent="0.4">
      <c r="A251" s="81">
        <f>'Weekly Menus'!G15</f>
        <v>0</v>
      </c>
      <c r="B251" s="186"/>
      <c r="C251" s="119">
        <f>'9-12'!B188</f>
        <v>0</v>
      </c>
      <c r="D251" s="188"/>
      <c r="E251" s="189"/>
      <c r="F251" s="190"/>
      <c r="G251" s="92">
        <f>'9-12'!C188</f>
        <v>0</v>
      </c>
      <c r="H251" s="90">
        <f>'9-12'!D188</f>
        <v>0</v>
      </c>
      <c r="I251" s="90">
        <f>'9-12'!F188</f>
        <v>0</v>
      </c>
      <c r="J251" s="90">
        <f>'9-12'!H188</f>
        <v>0</v>
      </c>
      <c r="K251" s="90">
        <f>'9-12'!I188</f>
        <v>0</v>
      </c>
      <c r="L251" s="90">
        <f>'9-12'!HJ188</f>
        <v>0</v>
      </c>
      <c r="M251" s="90">
        <f>'9-12'!K188</f>
        <v>0</v>
      </c>
      <c r="N251" s="90">
        <f>'9-12'!L188</f>
        <v>0</v>
      </c>
      <c r="O251" s="90">
        <f>'9-12'!M188</f>
        <v>0</v>
      </c>
      <c r="P251" s="93">
        <f t="shared" si="18"/>
        <v>0</v>
      </c>
      <c r="Q251" s="277"/>
      <c r="R251" s="277"/>
      <c r="S251" s="278"/>
      <c r="T251" s="279"/>
      <c r="U251" s="277"/>
      <c r="V251" s="278"/>
      <c r="W251" s="287"/>
      <c r="X251" s="288"/>
      <c r="Y251" s="288"/>
      <c r="Z251" s="289"/>
    </row>
    <row r="252" spans="1:26" s="183" customFormat="1" ht="24" customHeight="1" x14ac:dyDescent="0.4">
      <c r="A252" s="81">
        <f>'Weekly Menus'!G16</f>
        <v>0</v>
      </c>
      <c r="B252" s="186"/>
      <c r="C252" s="119">
        <f>'9-12'!B189</f>
        <v>0</v>
      </c>
      <c r="D252" s="188"/>
      <c r="E252" s="189"/>
      <c r="F252" s="190"/>
      <c r="G252" s="92">
        <f>'9-12'!C189</f>
        <v>0</v>
      </c>
      <c r="H252" s="90">
        <f>'9-12'!D189</f>
        <v>0</v>
      </c>
      <c r="I252" s="90">
        <f>'9-12'!F189</f>
        <v>0</v>
      </c>
      <c r="J252" s="90">
        <f>'9-12'!H189</f>
        <v>0</v>
      </c>
      <c r="K252" s="90">
        <f>'9-12'!I189</f>
        <v>0</v>
      </c>
      <c r="L252" s="90">
        <f>'9-12'!HJ189</f>
        <v>0</v>
      </c>
      <c r="M252" s="90">
        <f>'9-12'!K189</f>
        <v>0</v>
      </c>
      <c r="N252" s="90">
        <f>'9-12'!L189</f>
        <v>0</v>
      </c>
      <c r="O252" s="90">
        <f>'9-12'!M189</f>
        <v>0</v>
      </c>
      <c r="P252" s="93">
        <f t="shared" si="18"/>
        <v>0</v>
      </c>
      <c r="Q252" s="277"/>
      <c r="R252" s="277"/>
      <c r="S252" s="278"/>
      <c r="T252" s="279"/>
      <c r="U252" s="277"/>
      <c r="V252" s="278"/>
      <c r="W252" s="287"/>
      <c r="X252" s="288"/>
      <c r="Y252" s="288"/>
      <c r="Z252" s="289"/>
    </row>
    <row r="253" spans="1:26" s="183" customFormat="1" ht="24" customHeight="1" x14ac:dyDescent="0.4">
      <c r="A253" s="81">
        <f>'Weekly Menus'!G17</f>
        <v>0</v>
      </c>
      <c r="B253" s="186"/>
      <c r="C253" s="119">
        <f>'9-12'!B190</f>
        <v>0</v>
      </c>
      <c r="D253" s="188"/>
      <c r="E253" s="189"/>
      <c r="F253" s="190"/>
      <c r="G253" s="92">
        <f>'9-12'!C190</f>
        <v>0</v>
      </c>
      <c r="H253" s="90">
        <f>'9-12'!D190</f>
        <v>0</v>
      </c>
      <c r="I253" s="90">
        <f>'9-12'!F190</f>
        <v>0</v>
      </c>
      <c r="J253" s="90">
        <f>'9-12'!H190</f>
        <v>0</v>
      </c>
      <c r="K253" s="90">
        <f>'9-12'!I190</f>
        <v>0</v>
      </c>
      <c r="L253" s="90">
        <f>'9-12'!HJ190</f>
        <v>0</v>
      </c>
      <c r="M253" s="90">
        <f>'9-12'!K190</f>
        <v>0</v>
      </c>
      <c r="N253" s="90">
        <f>'9-12'!L190</f>
        <v>0</v>
      </c>
      <c r="O253" s="90">
        <f>'9-12'!M190</f>
        <v>0</v>
      </c>
      <c r="P253" s="93">
        <f t="shared" si="18"/>
        <v>0</v>
      </c>
      <c r="Q253" s="277"/>
      <c r="R253" s="277"/>
      <c r="S253" s="278"/>
      <c r="T253" s="279"/>
      <c r="U253" s="277"/>
      <c r="V253" s="278"/>
      <c r="W253" s="280"/>
      <c r="X253" s="280"/>
      <c r="Y253" s="280"/>
      <c r="Z253" s="281"/>
    </row>
    <row r="254" spans="1:26" s="183" customFormat="1" ht="24" customHeight="1" x14ac:dyDescent="0.4">
      <c r="A254" s="81">
        <f>'Weekly Menus'!G18</f>
        <v>0</v>
      </c>
      <c r="B254" s="186"/>
      <c r="C254" s="119">
        <f>'9-12'!B191</f>
        <v>0</v>
      </c>
      <c r="D254" s="188"/>
      <c r="E254" s="189"/>
      <c r="F254" s="190"/>
      <c r="G254" s="92">
        <f>'9-12'!C191</f>
        <v>0</v>
      </c>
      <c r="H254" s="90">
        <f>'9-12'!D191</f>
        <v>0</v>
      </c>
      <c r="I254" s="90">
        <f>'9-12'!F191</f>
        <v>0</v>
      </c>
      <c r="J254" s="90">
        <f>'9-12'!H191</f>
        <v>0</v>
      </c>
      <c r="K254" s="90">
        <f>'9-12'!I191</f>
        <v>0</v>
      </c>
      <c r="L254" s="90">
        <f>'9-12'!HJ191</f>
        <v>0</v>
      </c>
      <c r="M254" s="90">
        <f>'9-12'!K191</f>
        <v>0</v>
      </c>
      <c r="N254" s="90">
        <f>'9-12'!L191</f>
        <v>0</v>
      </c>
      <c r="O254" s="90">
        <f>'9-12'!M191</f>
        <v>0</v>
      </c>
      <c r="P254" s="93">
        <f t="shared" si="18"/>
        <v>0</v>
      </c>
      <c r="Q254" s="277"/>
      <c r="R254" s="277"/>
      <c r="S254" s="278"/>
      <c r="T254" s="279"/>
      <c r="U254" s="277"/>
      <c r="V254" s="278"/>
      <c r="W254" s="280"/>
      <c r="X254" s="280"/>
      <c r="Y254" s="280"/>
      <c r="Z254" s="281"/>
    </row>
    <row r="255" spans="1:26" s="183" customFormat="1" ht="24" customHeight="1" x14ac:dyDescent="0.4">
      <c r="A255" s="81">
        <f>'Weekly Menus'!G19</f>
        <v>0</v>
      </c>
      <c r="B255" s="186"/>
      <c r="C255" s="119">
        <f>'9-12'!B192</f>
        <v>0</v>
      </c>
      <c r="D255" s="188"/>
      <c r="E255" s="189"/>
      <c r="F255" s="190"/>
      <c r="G255" s="92">
        <f>'9-12'!C192</f>
        <v>0</v>
      </c>
      <c r="H255" s="90">
        <f>'9-12'!D192</f>
        <v>0</v>
      </c>
      <c r="I255" s="90">
        <f>'9-12'!F192</f>
        <v>0</v>
      </c>
      <c r="J255" s="90">
        <f>'9-12'!H192</f>
        <v>0</v>
      </c>
      <c r="K255" s="90">
        <f>'9-12'!I192</f>
        <v>0</v>
      </c>
      <c r="L255" s="90">
        <f>'9-12'!HJ192</f>
        <v>0</v>
      </c>
      <c r="M255" s="90">
        <f>'9-12'!K192</f>
        <v>0</v>
      </c>
      <c r="N255" s="90">
        <f>'9-12'!L192</f>
        <v>0</v>
      </c>
      <c r="O255" s="90">
        <f>'9-12'!M192</f>
        <v>0</v>
      </c>
      <c r="P255" s="93">
        <f t="shared" si="18"/>
        <v>0</v>
      </c>
      <c r="Q255" s="277"/>
      <c r="R255" s="277"/>
      <c r="S255" s="278"/>
      <c r="T255" s="279"/>
      <c r="U255" s="277"/>
      <c r="V255" s="278"/>
      <c r="W255" s="280"/>
      <c r="X255" s="280"/>
      <c r="Y255" s="280"/>
      <c r="Z255" s="281"/>
    </row>
    <row r="256" spans="1:26" s="183" customFormat="1" ht="24" customHeight="1" x14ac:dyDescent="0.4">
      <c r="A256" s="81">
        <f>'Weekly Menus'!G20</f>
        <v>0</v>
      </c>
      <c r="B256" s="186"/>
      <c r="C256" s="119">
        <f>'9-12'!B193</f>
        <v>0</v>
      </c>
      <c r="D256" s="188"/>
      <c r="E256" s="189"/>
      <c r="F256" s="190"/>
      <c r="G256" s="92">
        <f>'9-12'!C193</f>
        <v>0</v>
      </c>
      <c r="H256" s="90">
        <f>'9-12'!D193</f>
        <v>0</v>
      </c>
      <c r="I256" s="90">
        <f>'9-12'!F193</f>
        <v>0</v>
      </c>
      <c r="J256" s="90">
        <f>'9-12'!H193</f>
        <v>0</v>
      </c>
      <c r="K256" s="90">
        <f>'9-12'!I193</f>
        <v>0</v>
      </c>
      <c r="L256" s="90">
        <f>'9-12'!HJ193</f>
        <v>0</v>
      </c>
      <c r="M256" s="90">
        <f>'9-12'!K193</f>
        <v>0</v>
      </c>
      <c r="N256" s="90">
        <f>'9-12'!L193</f>
        <v>0</v>
      </c>
      <c r="O256" s="90">
        <f>'9-12'!M193</f>
        <v>0</v>
      </c>
      <c r="P256" s="93">
        <f t="shared" si="18"/>
        <v>0</v>
      </c>
      <c r="Q256" s="277"/>
      <c r="R256" s="277"/>
      <c r="S256" s="278"/>
      <c r="T256" s="279"/>
      <c r="U256" s="277"/>
      <c r="V256" s="278"/>
      <c r="W256" s="280"/>
      <c r="X256" s="280"/>
      <c r="Y256" s="280"/>
      <c r="Z256" s="281"/>
    </row>
    <row r="257" spans="1:26" s="183" customFormat="1" ht="24" customHeight="1" x14ac:dyDescent="0.4">
      <c r="A257" s="81">
        <f>'Weekly Menus'!G21</f>
        <v>0</v>
      </c>
      <c r="B257" s="186"/>
      <c r="C257" s="119">
        <f>'9-12'!B194</f>
        <v>0</v>
      </c>
      <c r="D257" s="188"/>
      <c r="E257" s="189"/>
      <c r="F257" s="190"/>
      <c r="G257" s="92">
        <f>'9-12'!C194</f>
        <v>0</v>
      </c>
      <c r="H257" s="90">
        <f>'9-12'!D194</f>
        <v>0</v>
      </c>
      <c r="I257" s="90">
        <f>'9-12'!F194</f>
        <v>0</v>
      </c>
      <c r="J257" s="90">
        <f>'9-12'!H194</f>
        <v>0</v>
      </c>
      <c r="K257" s="90">
        <f>'9-12'!I194</f>
        <v>0</v>
      </c>
      <c r="L257" s="90">
        <f>'9-12'!HJ194</f>
        <v>0</v>
      </c>
      <c r="M257" s="90">
        <f>'9-12'!K194</f>
        <v>0</v>
      </c>
      <c r="N257" s="90">
        <f>'9-12'!L194</f>
        <v>0</v>
      </c>
      <c r="O257" s="90">
        <f>'9-12'!M194</f>
        <v>0</v>
      </c>
      <c r="P257" s="93">
        <f t="shared" si="18"/>
        <v>0</v>
      </c>
      <c r="Q257" s="277"/>
      <c r="R257" s="277"/>
      <c r="S257" s="278"/>
      <c r="T257" s="279"/>
      <c r="U257" s="277"/>
      <c r="V257" s="278"/>
      <c r="W257" s="280"/>
      <c r="X257" s="280"/>
      <c r="Y257" s="280"/>
      <c r="Z257" s="281"/>
    </row>
    <row r="258" spans="1:26" s="183" customFormat="1" ht="24" customHeight="1" x14ac:dyDescent="0.4">
      <c r="A258" s="81">
        <f>'Weekly Menus'!G22</f>
        <v>0</v>
      </c>
      <c r="B258" s="186"/>
      <c r="C258" s="119">
        <f>'9-12'!B195</f>
        <v>0</v>
      </c>
      <c r="D258" s="188"/>
      <c r="E258" s="189"/>
      <c r="F258" s="190"/>
      <c r="G258" s="92">
        <f>'9-12'!C195</f>
        <v>0</v>
      </c>
      <c r="H258" s="90">
        <f>'9-12'!D195</f>
        <v>0</v>
      </c>
      <c r="I258" s="90">
        <f>'9-12'!F195</f>
        <v>0</v>
      </c>
      <c r="J258" s="90">
        <f>'9-12'!H195</f>
        <v>0</v>
      </c>
      <c r="K258" s="90">
        <f>'9-12'!I195</f>
        <v>0</v>
      </c>
      <c r="L258" s="90">
        <f>'9-12'!HJ195</f>
        <v>0</v>
      </c>
      <c r="M258" s="90">
        <f>'9-12'!K195</f>
        <v>0</v>
      </c>
      <c r="N258" s="90">
        <f>'9-12'!L195</f>
        <v>0</v>
      </c>
      <c r="O258" s="90">
        <f>'9-12'!M195</f>
        <v>0</v>
      </c>
      <c r="P258" s="93">
        <f t="shared" si="18"/>
        <v>0</v>
      </c>
      <c r="Q258" s="277"/>
      <c r="R258" s="277"/>
      <c r="S258" s="278"/>
      <c r="T258" s="279"/>
      <c r="U258" s="277"/>
      <c r="V258" s="278"/>
      <c r="W258" s="280"/>
      <c r="X258" s="280"/>
      <c r="Y258" s="280"/>
      <c r="Z258" s="281"/>
    </row>
    <row r="259" spans="1:26" s="183" customFormat="1" ht="24" customHeight="1" x14ac:dyDescent="0.4">
      <c r="A259" s="81">
        <f>'Weekly Menus'!G23</f>
        <v>0</v>
      </c>
      <c r="B259" s="186"/>
      <c r="C259" s="119">
        <f>'9-12'!B196</f>
        <v>0</v>
      </c>
      <c r="D259" s="188"/>
      <c r="E259" s="189"/>
      <c r="F259" s="190"/>
      <c r="G259" s="92">
        <f>'9-12'!C196</f>
        <v>0</v>
      </c>
      <c r="H259" s="90">
        <f>'9-12'!D196</f>
        <v>0</v>
      </c>
      <c r="I259" s="90">
        <f>'9-12'!F196</f>
        <v>0</v>
      </c>
      <c r="J259" s="90">
        <f>'9-12'!H196</f>
        <v>0</v>
      </c>
      <c r="K259" s="90">
        <f>'9-12'!I196</f>
        <v>0</v>
      </c>
      <c r="L259" s="90">
        <f>'9-12'!HJ196</f>
        <v>0</v>
      </c>
      <c r="M259" s="90">
        <f>'9-12'!K196</f>
        <v>0</v>
      </c>
      <c r="N259" s="90">
        <f>'9-12'!L196</f>
        <v>0</v>
      </c>
      <c r="O259" s="90">
        <f>'9-12'!M196</f>
        <v>0</v>
      </c>
      <c r="P259" s="93">
        <f t="shared" si="18"/>
        <v>0</v>
      </c>
      <c r="Q259" s="277"/>
      <c r="R259" s="277"/>
      <c r="S259" s="278"/>
      <c r="T259" s="279"/>
      <c r="U259" s="277"/>
      <c r="V259" s="278"/>
      <c r="W259" s="280"/>
      <c r="X259" s="280"/>
      <c r="Y259" s="280"/>
      <c r="Z259" s="281"/>
    </row>
    <row r="260" spans="1:26" s="183" customFormat="1" ht="24" customHeight="1" x14ac:dyDescent="0.4">
      <c r="A260" s="81">
        <f>'Weekly Menus'!G24</f>
        <v>0</v>
      </c>
      <c r="B260" s="186"/>
      <c r="C260" s="119">
        <f>'9-12'!B197</f>
        <v>0</v>
      </c>
      <c r="D260" s="188"/>
      <c r="E260" s="189"/>
      <c r="F260" s="190"/>
      <c r="G260" s="92">
        <f>'9-12'!C197</f>
        <v>0</v>
      </c>
      <c r="H260" s="90">
        <f>'9-12'!D197</f>
        <v>0</v>
      </c>
      <c r="I260" s="90">
        <f>'9-12'!F197</f>
        <v>0</v>
      </c>
      <c r="J260" s="90">
        <f>'9-12'!H197</f>
        <v>0</v>
      </c>
      <c r="K260" s="90">
        <f>'9-12'!I197</f>
        <v>0</v>
      </c>
      <c r="L260" s="90">
        <f>'9-12'!HJ197</f>
        <v>0</v>
      </c>
      <c r="M260" s="90">
        <f>'9-12'!K197</f>
        <v>0</v>
      </c>
      <c r="N260" s="90">
        <f>'9-12'!L197</f>
        <v>0</v>
      </c>
      <c r="O260" s="90">
        <f>'9-12'!M197</f>
        <v>0</v>
      </c>
      <c r="P260" s="93">
        <f t="shared" si="18"/>
        <v>0</v>
      </c>
      <c r="Q260" s="277"/>
      <c r="R260" s="277"/>
      <c r="S260" s="278"/>
      <c r="T260" s="279"/>
      <c r="U260" s="277"/>
      <c r="V260" s="278"/>
      <c r="W260" s="280"/>
      <c r="X260" s="280"/>
      <c r="Y260" s="280"/>
      <c r="Z260" s="281"/>
    </row>
    <row r="261" spans="1:26" s="182" customFormat="1" ht="24" customHeight="1" x14ac:dyDescent="0.4">
      <c r="A261" s="81">
        <f>'Weekly Menus'!G25</f>
        <v>0</v>
      </c>
      <c r="B261" s="186"/>
      <c r="C261" s="119">
        <f>'9-12'!B198</f>
        <v>0</v>
      </c>
      <c r="D261" s="188"/>
      <c r="E261" s="189"/>
      <c r="F261" s="190"/>
      <c r="G261" s="92">
        <f>'9-12'!C198</f>
        <v>0</v>
      </c>
      <c r="H261" s="90">
        <f>'9-12'!D198</f>
        <v>0</v>
      </c>
      <c r="I261" s="90">
        <f>'9-12'!F198</f>
        <v>0</v>
      </c>
      <c r="J261" s="90">
        <f>'9-12'!H198</f>
        <v>0</v>
      </c>
      <c r="K261" s="90">
        <f>'9-12'!I198</f>
        <v>0</v>
      </c>
      <c r="L261" s="90">
        <f>'9-12'!HJ198</f>
        <v>0</v>
      </c>
      <c r="M261" s="90">
        <f>'9-12'!K198</f>
        <v>0</v>
      </c>
      <c r="N261" s="90">
        <f>'9-12'!L198</f>
        <v>0</v>
      </c>
      <c r="O261" s="90">
        <f>'9-12'!M198</f>
        <v>0</v>
      </c>
      <c r="P261" s="93">
        <f t="shared" si="18"/>
        <v>0</v>
      </c>
      <c r="Q261" s="277"/>
      <c r="R261" s="277"/>
      <c r="S261" s="278"/>
      <c r="T261" s="279"/>
      <c r="U261" s="277"/>
      <c r="V261" s="278"/>
      <c r="W261" s="280"/>
      <c r="X261" s="280"/>
      <c r="Y261" s="280"/>
      <c r="Z261" s="281"/>
    </row>
    <row r="262" spans="1:26" s="182" customFormat="1" ht="24" customHeight="1" thickBot="1" x14ac:dyDescent="0.45">
      <c r="A262" s="81">
        <f>'Weekly Menus'!G26</f>
        <v>0</v>
      </c>
      <c r="B262" s="187"/>
      <c r="C262" s="119">
        <f>'9-12'!B199</f>
        <v>0</v>
      </c>
      <c r="D262" s="191"/>
      <c r="E262" s="192"/>
      <c r="F262" s="193"/>
      <c r="G262" s="92">
        <f>'9-12'!C199</f>
        <v>0</v>
      </c>
      <c r="H262" s="90">
        <f>'9-12'!D199</f>
        <v>0</v>
      </c>
      <c r="I262" s="90">
        <f>'9-12'!F199</f>
        <v>0</v>
      </c>
      <c r="J262" s="90">
        <f>'9-12'!H199</f>
        <v>0</v>
      </c>
      <c r="K262" s="90">
        <f>'9-12'!I199</f>
        <v>0</v>
      </c>
      <c r="L262" s="90">
        <f>'9-12'!HJ199</f>
        <v>0</v>
      </c>
      <c r="M262" s="90">
        <f>'9-12'!K199</f>
        <v>0</v>
      </c>
      <c r="N262" s="90">
        <f>'9-12'!L199</f>
        <v>0</v>
      </c>
      <c r="O262" s="90">
        <f>'9-12'!M199</f>
        <v>0</v>
      </c>
      <c r="P262" s="93">
        <f t="shared" si="18"/>
        <v>0</v>
      </c>
      <c r="Q262" s="282"/>
      <c r="R262" s="282"/>
      <c r="S262" s="283"/>
      <c r="T262" s="284"/>
      <c r="U262" s="282"/>
      <c r="V262" s="283"/>
      <c r="W262" s="285"/>
      <c r="X262" s="285"/>
      <c r="Y262" s="285"/>
      <c r="Z262" s="286"/>
    </row>
    <row r="263" spans="1:26" s="182" customFormat="1" ht="24" customHeight="1" x14ac:dyDescent="0.4">
      <c r="A263" s="262" t="s">
        <v>55</v>
      </c>
      <c r="B263" s="263"/>
      <c r="C263" s="263"/>
      <c r="D263" s="263"/>
      <c r="E263" s="263"/>
      <c r="F263" s="263"/>
      <c r="G263" s="101"/>
      <c r="H263" s="101"/>
      <c r="I263" s="101"/>
      <c r="J263" s="101"/>
      <c r="K263" s="101"/>
      <c r="L263" s="101"/>
      <c r="M263" s="101"/>
      <c r="N263" s="101"/>
      <c r="O263" s="101"/>
      <c r="P263" s="102"/>
      <c r="Q263" s="264" t="s">
        <v>59</v>
      </c>
      <c r="R263" s="265"/>
      <c r="S263" s="265"/>
      <c r="T263" s="265"/>
      <c r="U263" s="265"/>
      <c r="V263" s="265"/>
      <c r="W263" s="265"/>
      <c r="X263" s="265"/>
      <c r="Y263" s="265"/>
      <c r="Z263" s="266"/>
    </row>
    <row r="264" spans="1:26" s="182" customFormat="1" ht="24" customHeight="1" x14ac:dyDescent="0.4">
      <c r="A264" s="273" t="s">
        <v>54</v>
      </c>
      <c r="B264" s="274"/>
      <c r="C264" s="274"/>
      <c r="D264" s="274"/>
      <c r="E264" s="274"/>
      <c r="F264" s="274"/>
      <c r="G264" s="88">
        <f>SUM(G243:G262)</f>
        <v>0</v>
      </c>
      <c r="H264" s="88">
        <f>SUM(H243:H262)</f>
        <v>0</v>
      </c>
      <c r="I264" s="88">
        <f t="shared" ref="I264:P264" si="19">SUM(I243:I262)</f>
        <v>0</v>
      </c>
      <c r="J264" s="88">
        <f t="shared" si="19"/>
        <v>0</v>
      </c>
      <c r="K264" s="88">
        <f t="shared" si="19"/>
        <v>0</v>
      </c>
      <c r="L264" s="88">
        <f t="shared" si="19"/>
        <v>0</v>
      </c>
      <c r="M264" s="88">
        <f t="shared" si="19"/>
        <v>0</v>
      </c>
      <c r="N264" s="88">
        <f t="shared" si="19"/>
        <v>0</v>
      </c>
      <c r="O264" s="88">
        <f t="shared" si="19"/>
        <v>0</v>
      </c>
      <c r="P264" s="103">
        <f t="shared" si="19"/>
        <v>0</v>
      </c>
      <c r="Q264" s="267"/>
      <c r="R264" s="268"/>
      <c r="S264" s="268"/>
      <c r="T264" s="268"/>
      <c r="U264" s="268"/>
      <c r="V264" s="268"/>
      <c r="W264" s="268"/>
      <c r="X264" s="268"/>
      <c r="Y264" s="268"/>
      <c r="Z264" s="269"/>
    </row>
    <row r="265" spans="1:26" s="182" customFormat="1" ht="24" customHeight="1" thickBot="1" x14ac:dyDescent="0.45">
      <c r="A265" s="275" t="s">
        <v>64</v>
      </c>
      <c r="B265" s="276"/>
      <c r="C265" s="276"/>
      <c r="D265" s="276"/>
      <c r="E265" s="276"/>
      <c r="F265" s="276"/>
      <c r="G265" s="89">
        <f>SUM(G36,G74,G112,G150,G188,G226,G264)</f>
        <v>0</v>
      </c>
      <c r="H265" s="89">
        <f t="shared" ref="H265:P265" si="20">SUM(H36,H74,H112,H150,H188,H226,H264)</f>
        <v>0</v>
      </c>
      <c r="I265" s="89">
        <f t="shared" si="20"/>
        <v>0</v>
      </c>
      <c r="J265" s="89">
        <f t="shared" si="20"/>
        <v>0</v>
      </c>
      <c r="K265" s="89">
        <f t="shared" si="20"/>
        <v>0</v>
      </c>
      <c r="L265" s="89">
        <f t="shared" si="20"/>
        <v>0</v>
      </c>
      <c r="M265" s="89">
        <f t="shared" si="20"/>
        <v>0</v>
      </c>
      <c r="N265" s="89">
        <f t="shared" si="20"/>
        <v>0</v>
      </c>
      <c r="O265" s="89">
        <f t="shared" si="20"/>
        <v>0</v>
      </c>
      <c r="P265" s="89">
        <f t="shared" si="20"/>
        <v>0</v>
      </c>
      <c r="Q265" s="270"/>
      <c r="R265" s="271"/>
      <c r="S265" s="271"/>
      <c r="T265" s="271"/>
      <c r="U265" s="271"/>
      <c r="V265" s="271"/>
      <c r="W265" s="271"/>
      <c r="X265" s="271"/>
      <c r="Y265" s="271"/>
      <c r="Z265" s="272"/>
    </row>
  </sheetData>
  <sheetProtection algorithmName="SHA-512" hashValue="zn6EkURMEhyPXKQrAGq1+L26UuFBpHbohnl/NpntuZ2K4K4jKTuc3xJINHw4h+1hmNKidrIZUjaI2YW7qihI2A==" saltValue="YQcxbl08e81bjytYDW2NLQ==" spinCount="100000" sheet="1" objects="1" scenarios="1" selectLockedCells="1"/>
  <mergeCells count="735">
    <mergeCell ref="Q262:S262"/>
    <mergeCell ref="T262:V262"/>
    <mergeCell ref="W262:Z262"/>
    <mergeCell ref="A263:F263"/>
    <mergeCell ref="Q263:Z265"/>
    <mergeCell ref="A264:F264"/>
    <mergeCell ref="A265:F265"/>
    <mergeCell ref="Q259:S259"/>
    <mergeCell ref="T259:V259"/>
    <mergeCell ref="W259:Z259"/>
    <mergeCell ref="Q260:S260"/>
    <mergeCell ref="T260:V260"/>
    <mergeCell ref="W260:Z260"/>
    <mergeCell ref="Q261:S261"/>
    <mergeCell ref="T261:V261"/>
    <mergeCell ref="W261:Z261"/>
    <mergeCell ref="Q256:S256"/>
    <mergeCell ref="T256:V256"/>
    <mergeCell ref="W256:Z256"/>
    <mergeCell ref="Q257:S257"/>
    <mergeCell ref="T257:V257"/>
    <mergeCell ref="W257:Z257"/>
    <mergeCell ref="Q258:S258"/>
    <mergeCell ref="T258:V258"/>
    <mergeCell ref="W258:Z258"/>
    <mergeCell ref="Q253:S253"/>
    <mergeCell ref="T253:V253"/>
    <mergeCell ref="W253:Z253"/>
    <mergeCell ref="Q254:S254"/>
    <mergeCell ref="T254:V254"/>
    <mergeCell ref="W254:Z254"/>
    <mergeCell ref="Q255:S255"/>
    <mergeCell ref="T255:V255"/>
    <mergeCell ref="W255:Z255"/>
    <mergeCell ref="Q250:S250"/>
    <mergeCell ref="T250:V250"/>
    <mergeCell ref="W250:Z250"/>
    <mergeCell ref="Q251:S251"/>
    <mergeCell ref="T251:V251"/>
    <mergeCell ref="W251:Z251"/>
    <mergeCell ref="Q252:S252"/>
    <mergeCell ref="T252:V252"/>
    <mergeCell ref="W252:Z252"/>
    <mergeCell ref="Q247:S247"/>
    <mergeCell ref="T247:V247"/>
    <mergeCell ref="W247:Z247"/>
    <mergeCell ref="Q248:S248"/>
    <mergeCell ref="T248:V248"/>
    <mergeCell ref="W248:Z248"/>
    <mergeCell ref="Q249:S249"/>
    <mergeCell ref="T249:V249"/>
    <mergeCell ref="W249:Z249"/>
    <mergeCell ref="Q244:S244"/>
    <mergeCell ref="T244:V244"/>
    <mergeCell ref="W244:Z244"/>
    <mergeCell ref="Q245:S245"/>
    <mergeCell ref="T245:V245"/>
    <mergeCell ref="W245:Z245"/>
    <mergeCell ref="Q246:S246"/>
    <mergeCell ref="T246:V246"/>
    <mergeCell ref="W246:Z246"/>
    <mergeCell ref="A241:A242"/>
    <mergeCell ref="B241:B242"/>
    <mergeCell ref="C241:C242"/>
    <mergeCell ref="D241:F241"/>
    <mergeCell ref="G241:P241"/>
    <mergeCell ref="Q241:S242"/>
    <mergeCell ref="T241:V242"/>
    <mergeCell ref="W241:Z242"/>
    <mergeCell ref="Q243:S243"/>
    <mergeCell ref="T243:V243"/>
    <mergeCell ref="W243:Z243"/>
    <mergeCell ref="E238:G238"/>
    <mergeCell ref="H238:I239"/>
    <mergeCell ref="J238:K238"/>
    <mergeCell ref="L238:M238"/>
    <mergeCell ref="P238:R238"/>
    <mergeCell ref="S238:T239"/>
    <mergeCell ref="U238:V238"/>
    <mergeCell ref="W238:X238"/>
    <mergeCell ref="E239:G239"/>
    <mergeCell ref="J239:K239"/>
    <mergeCell ref="L239:M239"/>
    <mergeCell ref="P239:R239"/>
    <mergeCell ref="U239:V239"/>
    <mergeCell ref="W239:X239"/>
    <mergeCell ref="E235:G236"/>
    <mergeCell ref="H235:I236"/>
    <mergeCell ref="J235:K236"/>
    <mergeCell ref="L235:M236"/>
    <mergeCell ref="P235:R236"/>
    <mergeCell ref="S235:T236"/>
    <mergeCell ref="U235:V236"/>
    <mergeCell ref="W235:X236"/>
    <mergeCell ref="E237:G237"/>
    <mergeCell ref="H237:I237"/>
    <mergeCell ref="J237:K237"/>
    <mergeCell ref="L237:M237"/>
    <mergeCell ref="P237:R237"/>
    <mergeCell ref="S237:T237"/>
    <mergeCell ref="U237:V237"/>
    <mergeCell ref="W237:X237"/>
    <mergeCell ref="Q224:S224"/>
    <mergeCell ref="T224:V224"/>
    <mergeCell ref="W224:Z224"/>
    <mergeCell ref="A225:F225"/>
    <mergeCell ref="Q225:Z227"/>
    <mergeCell ref="A226:F226"/>
    <mergeCell ref="A227:F227"/>
    <mergeCell ref="A229:Z229"/>
    <mergeCell ref="E234:M234"/>
    <mergeCell ref="P234:X234"/>
    <mergeCell ref="Q221:S221"/>
    <mergeCell ref="T221:V221"/>
    <mergeCell ref="W221:Z221"/>
    <mergeCell ref="Q222:S222"/>
    <mergeCell ref="T222:V222"/>
    <mergeCell ref="W222:Z222"/>
    <mergeCell ref="Q223:S223"/>
    <mergeCell ref="T223:V223"/>
    <mergeCell ref="W223:Z223"/>
    <mergeCell ref="Q218:S218"/>
    <mergeCell ref="T218:V218"/>
    <mergeCell ref="W218:Z218"/>
    <mergeCell ref="Q219:S219"/>
    <mergeCell ref="T219:V219"/>
    <mergeCell ref="W219:Z219"/>
    <mergeCell ref="Q220:S220"/>
    <mergeCell ref="T220:V220"/>
    <mergeCell ref="W220:Z220"/>
    <mergeCell ref="Q215:S215"/>
    <mergeCell ref="T215:V215"/>
    <mergeCell ref="W215:Z215"/>
    <mergeCell ref="Q216:S216"/>
    <mergeCell ref="T216:V216"/>
    <mergeCell ref="W216:Z216"/>
    <mergeCell ref="Q217:S217"/>
    <mergeCell ref="T217:V217"/>
    <mergeCell ref="W217:Z217"/>
    <mergeCell ref="Q212:S212"/>
    <mergeCell ref="T212:V212"/>
    <mergeCell ref="W212:Z212"/>
    <mergeCell ref="Q213:S213"/>
    <mergeCell ref="T213:V213"/>
    <mergeCell ref="W213:Z213"/>
    <mergeCell ref="Q214:S214"/>
    <mergeCell ref="T214:V214"/>
    <mergeCell ref="W214:Z214"/>
    <mergeCell ref="Q209:S209"/>
    <mergeCell ref="T209:V209"/>
    <mergeCell ref="W209:Z209"/>
    <mergeCell ref="Q210:S210"/>
    <mergeCell ref="T210:V210"/>
    <mergeCell ref="W210:Z210"/>
    <mergeCell ref="Q211:S211"/>
    <mergeCell ref="T211:V211"/>
    <mergeCell ref="W211:Z211"/>
    <mergeCell ref="Q206:S206"/>
    <mergeCell ref="T206:V206"/>
    <mergeCell ref="W206:Z206"/>
    <mergeCell ref="Q207:S207"/>
    <mergeCell ref="T207:V207"/>
    <mergeCell ref="W207:Z207"/>
    <mergeCell ref="Q208:S208"/>
    <mergeCell ref="T208:V208"/>
    <mergeCell ref="W208:Z208"/>
    <mergeCell ref="A203:A204"/>
    <mergeCell ref="B203:B204"/>
    <mergeCell ref="C203:C204"/>
    <mergeCell ref="D203:F203"/>
    <mergeCell ref="G203:P203"/>
    <mergeCell ref="Q203:S204"/>
    <mergeCell ref="T203:V204"/>
    <mergeCell ref="W203:Z204"/>
    <mergeCell ref="Q205:S205"/>
    <mergeCell ref="T205:V205"/>
    <mergeCell ref="W205:Z205"/>
    <mergeCell ref="E199:G199"/>
    <mergeCell ref="H199:I199"/>
    <mergeCell ref="J199:K199"/>
    <mergeCell ref="L199:M199"/>
    <mergeCell ref="P199:R199"/>
    <mergeCell ref="S199:T199"/>
    <mergeCell ref="U199:V199"/>
    <mergeCell ref="W199:X199"/>
    <mergeCell ref="E200:G200"/>
    <mergeCell ref="H200:I201"/>
    <mergeCell ref="J200:K200"/>
    <mergeCell ref="L200:M200"/>
    <mergeCell ref="P200:R200"/>
    <mergeCell ref="S200:T201"/>
    <mergeCell ref="U200:V200"/>
    <mergeCell ref="W200:X200"/>
    <mergeCell ref="E201:G201"/>
    <mergeCell ref="J201:K201"/>
    <mergeCell ref="L201:M201"/>
    <mergeCell ref="P201:R201"/>
    <mergeCell ref="U201:V201"/>
    <mergeCell ref="W201:X201"/>
    <mergeCell ref="A191:Z191"/>
    <mergeCell ref="E196:M196"/>
    <mergeCell ref="P196:X196"/>
    <mergeCell ref="E197:G198"/>
    <mergeCell ref="H197:I198"/>
    <mergeCell ref="J197:K198"/>
    <mergeCell ref="L197:M198"/>
    <mergeCell ref="P197:R198"/>
    <mergeCell ref="S197:T198"/>
    <mergeCell ref="U197:V198"/>
    <mergeCell ref="W197:X198"/>
    <mergeCell ref="A1:Z1"/>
    <mergeCell ref="E6:M6"/>
    <mergeCell ref="P6:X6"/>
    <mergeCell ref="E7:G8"/>
    <mergeCell ref="H7:I8"/>
    <mergeCell ref="J7:K8"/>
    <mergeCell ref="L7:M8"/>
    <mergeCell ref="P7:R8"/>
    <mergeCell ref="S7:T8"/>
    <mergeCell ref="U7:V8"/>
    <mergeCell ref="W7:X8"/>
    <mergeCell ref="E9:G9"/>
    <mergeCell ref="H9:I9"/>
    <mergeCell ref="J9:K9"/>
    <mergeCell ref="L9:M9"/>
    <mergeCell ref="P9:R9"/>
    <mergeCell ref="S9:T9"/>
    <mergeCell ref="U9:V9"/>
    <mergeCell ref="W9:X9"/>
    <mergeCell ref="U10:V10"/>
    <mergeCell ref="W10:X10"/>
    <mergeCell ref="E11:G11"/>
    <mergeCell ref="J11:K11"/>
    <mergeCell ref="L11:M11"/>
    <mergeCell ref="P11:R11"/>
    <mergeCell ref="U11:V11"/>
    <mergeCell ref="W11:X11"/>
    <mergeCell ref="E10:G10"/>
    <mergeCell ref="H10:I11"/>
    <mergeCell ref="J10:K10"/>
    <mergeCell ref="L10:M10"/>
    <mergeCell ref="P10:R10"/>
    <mergeCell ref="S10:T11"/>
    <mergeCell ref="T13:V14"/>
    <mergeCell ref="W13:Z14"/>
    <mergeCell ref="Q15:S15"/>
    <mergeCell ref="T15:V15"/>
    <mergeCell ref="W15:Z15"/>
    <mergeCell ref="Q16:S16"/>
    <mergeCell ref="T16:V16"/>
    <mergeCell ref="W16:Z16"/>
    <mergeCell ref="A13:A14"/>
    <mergeCell ref="B13:B14"/>
    <mergeCell ref="C13:C14"/>
    <mergeCell ref="D13:F13"/>
    <mergeCell ref="G13:P13"/>
    <mergeCell ref="Q13:S14"/>
    <mergeCell ref="Q19:S19"/>
    <mergeCell ref="T19:V19"/>
    <mergeCell ref="W19:Z19"/>
    <mergeCell ref="Q20:S20"/>
    <mergeCell ref="T20:V20"/>
    <mergeCell ref="W20:Z20"/>
    <mergeCell ref="Q17:S17"/>
    <mergeCell ref="T17:V17"/>
    <mergeCell ref="W17:Z17"/>
    <mergeCell ref="Q18:S18"/>
    <mergeCell ref="T18:V18"/>
    <mergeCell ref="W18:Z18"/>
    <mergeCell ref="Q23:S23"/>
    <mergeCell ref="T23:V23"/>
    <mergeCell ref="W23:Z23"/>
    <mergeCell ref="Q24:S24"/>
    <mergeCell ref="T24:V24"/>
    <mergeCell ref="W24:Z24"/>
    <mergeCell ref="Q21:S21"/>
    <mergeCell ref="T21:V21"/>
    <mergeCell ref="W21:Z21"/>
    <mergeCell ref="Q22:S22"/>
    <mergeCell ref="T22:V22"/>
    <mergeCell ref="W22:Z22"/>
    <mergeCell ref="Q27:S27"/>
    <mergeCell ref="T27:V27"/>
    <mergeCell ref="W27:Z27"/>
    <mergeCell ref="Q28:S28"/>
    <mergeCell ref="T28:V28"/>
    <mergeCell ref="W28:Z28"/>
    <mergeCell ref="Q25:S25"/>
    <mergeCell ref="T25:V25"/>
    <mergeCell ref="W25:Z25"/>
    <mergeCell ref="Q26:S26"/>
    <mergeCell ref="T26:V26"/>
    <mergeCell ref="W26:Z26"/>
    <mergeCell ref="Q31:S31"/>
    <mergeCell ref="T31:V31"/>
    <mergeCell ref="W31:Z31"/>
    <mergeCell ref="Q32:S32"/>
    <mergeCell ref="T32:V32"/>
    <mergeCell ref="W32:Z32"/>
    <mergeCell ref="Q29:S29"/>
    <mergeCell ref="T29:V29"/>
    <mergeCell ref="W29:Z29"/>
    <mergeCell ref="Q30:S30"/>
    <mergeCell ref="T30:V30"/>
    <mergeCell ref="W30:Z30"/>
    <mergeCell ref="A35:F35"/>
    <mergeCell ref="Q35:Z37"/>
    <mergeCell ref="A36:F36"/>
    <mergeCell ref="A37:F37"/>
    <mergeCell ref="A39:Z39"/>
    <mergeCell ref="E44:M44"/>
    <mergeCell ref="P44:X44"/>
    <mergeCell ref="Q33:S33"/>
    <mergeCell ref="T33:V33"/>
    <mergeCell ref="W33:Z33"/>
    <mergeCell ref="Q34:S34"/>
    <mergeCell ref="T34:V34"/>
    <mergeCell ref="W34:Z34"/>
    <mergeCell ref="U45:V46"/>
    <mergeCell ref="W45:X46"/>
    <mergeCell ref="E47:G47"/>
    <mergeCell ref="H47:I47"/>
    <mergeCell ref="J47:K47"/>
    <mergeCell ref="L47:M47"/>
    <mergeCell ref="P47:R47"/>
    <mergeCell ref="S47:T47"/>
    <mergeCell ref="U47:V47"/>
    <mergeCell ref="W47:X47"/>
    <mergeCell ref="E45:G46"/>
    <mergeCell ref="H45:I46"/>
    <mergeCell ref="J45:K46"/>
    <mergeCell ref="L45:M46"/>
    <mergeCell ref="P45:R46"/>
    <mergeCell ref="S45:T46"/>
    <mergeCell ref="U48:V48"/>
    <mergeCell ref="W48:X48"/>
    <mergeCell ref="E49:G49"/>
    <mergeCell ref="J49:K49"/>
    <mergeCell ref="L49:M49"/>
    <mergeCell ref="P49:R49"/>
    <mergeCell ref="U49:V49"/>
    <mergeCell ref="W49:X49"/>
    <mergeCell ref="E48:G48"/>
    <mergeCell ref="H48:I49"/>
    <mergeCell ref="J48:K48"/>
    <mergeCell ref="L48:M48"/>
    <mergeCell ref="P48:R48"/>
    <mergeCell ref="S48:T49"/>
    <mergeCell ref="T51:V52"/>
    <mergeCell ref="W51:Z52"/>
    <mergeCell ref="Q53:S53"/>
    <mergeCell ref="T53:V53"/>
    <mergeCell ref="W53:Z53"/>
    <mergeCell ref="Q54:S54"/>
    <mergeCell ref="T54:V54"/>
    <mergeCell ref="W54:Z54"/>
    <mergeCell ref="A51:A52"/>
    <mergeCell ref="B51:B52"/>
    <mergeCell ref="C51:C52"/>
    <mergeCell ref="D51:F51"/>
    <mergeCell ref="G51:P51"/>
    <mergeCell ref="Q51:S52"/>
    <mergeCell ref="Q57:S57"/>
    <mergeCell ref="T57:V57"/>
    <mergeCell ref="W57:Z57"/>
    <mergeCell ref="Q58:S58"/>
    <mergeCell ref="T58:V58"/>
    <mergeCell ref="W58:Z58"/>
    <mergeCell ref="Q55:S55"/>
    <mergeCell ref="T55:V55"/>
    <mergeCell ref="W55:Z55"/>
    <mergeCell ref="Q56:S56"/>
    <mergeCell ref="T56:V56"/>
    <mergeCell ref="W56:Z56"/>
    <mergeCell ref="Q61:S61"/>
    <mergeCell ref="T61:V61"/>
    <mergeCell ref="W61:Z61"/>
    <mergeCell ref="Q62:S62"/>
    <mergeCell ref="T62:V62"/>
    <mergeCell ref="W62:Z62"/>
    <mergeCell ref="Q59:S59"/>
    <mergeCell ref="T59:V59"/>
    <mergeCell ref="W59:Z59"/>
    <mergeCell ref="Q60:S60"/>
    <mergeCell ref="T60:V60"/>
    <mergeCell ref="W60:Z60"/>
    <mergeCell ref="Q65:S65"/>
    <mergeCell ref="T65:V65"/>
    <mergeCell ref="W65:Z65"/>
    <mergeCell ref="Q66:S66"/>
    <mergeCell ref="T66:V66"/>
    <mergeCell ref="W66:Z66"/>
    <mergeCell ref="Q63:S63"/>
    <mergeCell ref="T63:V63"/>
    <mergeCell ref="W63:Z63"/>
    <mergeCell ref="Q64:S64"/>
    <mergeCell ref="T64:V64"/>
    <mergeCell ref="W64:Z64"/>
    <mergeCell ref="Q69:S69"/>
    <mergeCell ref="T69:V69"/>
    <mergeCell ref="W69:Z69"/>
    <mergeCell ref="Q70:S70"/>
    <mergeCell ref="T70:V70"/>
    <mergeCell ref="W70:Z70"/>
    <mergeCell ref="Q67:S67"/>
    <mergeCell ref="T67:V67"/>
    <mergeCell ref="W67:Z67"/>
    <mergeCell ref="Q68:S68"/>
    <mergeCell ref="T68:V68"/>
    <mergeCell ref="W68:Z68"/>
    <mergeCell ref="A73:F73"/>
    <mergeCell ref="Q73:Z75"/>
    <mergeCell ref="A74:F74"/>
    <mergeCell ref="A75:F75"/>
    <mergeCell ref="A77:Z77"/>
    <mergeCell ref="E82:M82"/>
    <mergeCell ref="P82:X82"/>
    <mergeCell ref="Q71:S71"/>
    <mergeCell ref="T71:V71"/>
    <mergeCell ref="W71:Z71"/>
    <mergeCell ref="Q72:S72"/>
    <mergeCell ref="T72:V72"/>
    <mergeCell ref="W72:Z72"/>
    <mergeCell ref="U83:V84"/>
    <mergeCell ref="W83:X84"/>
    <mergeCell ref="E85:G85"/>
    <mergeCell ref="H85:I85"/>
    <mergeCell ref="J85:K85"/>
    <mergeCell ref="L85:M85"/>
    <mergeCell ref="P85:R85"/>
    <mergeCell ref="S85:T85"/>
    <mergeCell ref="U85:V85"/>
    <mergeCell ref="W85:X85"/>
    <mergeCell ref="E83:G84"/>
    <mergeCell ref="H83:I84"/>
    <mergeCell ref="J83:K84"/>
    <mergeCell ref="L83:M84"/>
    <mergeCell ref="P83:R84"/>
    <mergeCell ref="S83:T84"/>
    <mergeCell ref="U86:V86"/>
    <mergeCell ref="W86:X86"/>
    <mergeCell ref="E87:G87"/>
    <mergeCell ref="J87:K87"/>
    <mergeCell ref="L87:M87"/>
    <mergeCell ref="P87:R87"/>
    <mergeCell ref="U87:V87"/>
    <mergeCell ref="W87:X87"/>
    <mergeCell ref="E86:G86"/>
    <mergeCell ref="H86:I87"/>
    <mergeCell ref="J86:K86"/>
    <mergeCell ref="L86:M86"/>
    <mergeCell ref="P86:R86"/>
    <mergeCell ref="S86:T87"/>
    <mergeCell ref="T89:V90"/>
    <mergeCell ref="W89:Z90"/>
    <mergeCell ref="Q91:S91"/>
    <mergeCell ref="T91:V91"/>
    <mergeCell ref="W91:Z91"/>
    <mergeCell ref="Q92:S92"/>
    <mergeCell ref="T92:V92"/>
    <mergeCell ref="W92:Z92"/>
    <mergeCell ref="A89:A90"/>
    <mergeCell ref="B89:B90"/>
    <mergeCell ref="C89:C90"/>
    <mergeCell ref="D89:F89"/>
    <mergeCell ref="G89:P89"/>
    <mergeCell ref="Q89:S90"/>
    <mergeCell ref="Q95:S95"/>
    <mergeCell ref="T95:V95"/>
    <mergeCell ref="W95:Z95"/>
    <mergeCell ref="Q96:S96"/>
    <mergeCell ref="T96:V96"/>
    <mergeCell ref="W96:Z96"/>
    <mergeCell ref="Q93:S93"/>
    <mergeCell ref="T93:V93"/>
    <mergeCell ref="W93:Z93"/>
    <mergeCell ref="Q94:S94"/>
    <mergeCell ref="T94:V94"/>
    <mergeCell ref="W94:Z94"/>
    <mergeCell ref="Q99:S99"/>
    <mergeCell ref="T99:V99"/>
    <mergeCell ref="W99:Z99"/>
    <mergeCell ref="Q100:S100"/>
    <mergeCell ref="T100:V100"/>
    <mergeCell ref="W100:Z100"/>
    <mergeCell ref="Q97:S97"/>
    <mergeCell ref="T97:V97"/>
    <mergeCell ref="W97:Z97"/>
    <mergeCell ref="Q98:S98"/>
    <mergeCell ref="T98:V98"/>
    <mergeCell ref="W98:Z98"/>
    <mergeCell ref="Q103:S103"/>
    <mergeCell ref="T103:V103"/>
    <mergeCell ref="W103:Z103"/>
    <mergeCell ref="Q104:S104"/>
    <mergeCell ref="T104:V104"/>
    <mergeCell ref="W104:Z104"/>
    <mergeCell ref="Q101:S101"/>
    <mergeCell ref="T101:V101"/>
    <mergeCell ref="W101:Z101"/>
    <mergeCell ref="Q102:S102"/>
    <mergeCell ref="T102:V102"/>
    <mergeCell ref="W102:Z102"/>
    <mergeCell ref="Q107:S107"/>
    <mergeCell ref="T107:V107"/>
    <mergeCell ref="W107:Z107"/>
    <mergeCell ref="Q108:S108"/>
    <mergeCell ref="T108:V108"/>
    <mergeCell ref="W108:Z108"/>
    <mergeCell ref="Q105:S105"/>
    <mergeCell ref="T105:V105"/>
    <mergeCell ref="W105:Z105"/>
    <mergeCell ref="Q106:S106"/>
    <mergeCell ref="T106:V106"/>
    <mergeCell ref="W106:Z106"/>
    <mergeCell ref="A111:F111"/>
    <mergeCell ref="Q111:Z113"/>
    <mergeCell ref="A112:F112"/>
    <mergeCell ref="A113:F113"/>
    <mergeCell ref="A115:Z115"/>
    <mergeCell ref="E120:M120"/>
    <mergeCell ref="P120:X120"/>
    <mergeCell ref="Q109:S109"/>
    <mergeCell ref="T109:V109"/>
    <mergeCell ref="W109:Z109"/>
    <mergeCell ref="Q110:S110"/>
    <mergeCell ref="T110:V110"/>
    <mergeCell ref="W110:Z110"/>
    <mergeCell ref="U121:V122"/>
    <mergeCell ref="W121:X122"/>
    <mergeCell ref="E123:G123"/>
    <mergeCell ref="H123:I123"/>
    <mergeCell ref="J123:K123"/>
    <mergeCell ref="L123:M123"/>
    <mergeCell ref="P123:R123"/>
    <mergeCell ref="S123:T123"/>
    <mergeCell ref="U123:V123"/>
    <mergeCell ref="W123:X123"/>
    <mergeCell ref="E121:G122"/>
    <mergeCell ref="H121:I122"/>
    <mergeCell ref="J121:K122"/>
    <mergeCell ref="L121:M122"/>
    <mergeCell ref="P121:R122"/>
    <mergeCell ref="S121:T122"/>
    <mergeCell ref="U124:V124"/>
    <mergeCell ref="W124:X124"/>
    <mergeCell ref="E125:G125"/>
    <mergeCell ref="J125:K125"/>
    <mergeCell ref="L125:M125"/>
    <mergeCell ref="P125:R125"/>
    <mergeCell ref="U125:V125"/>
    <mergeCell ref="W125:X125"/>
    <mergeCell ref="E124:G124"/>
    <mergeCell ref="H124:I125"/>
    <mergeCell ref="J124:K124"/>
    <mergeCell ref="L124:M124"/>
    <mergeCell ref="P124:R124"/>
    <mergeCell ref="S124:T125"/>
    <mergeCell ref="T127:V128"/>
    <mergeCell ref="W127:Z128"/>
    <mergeCell ref="Q129:S129"/>
    <mergeCell ref="T129:V129"/>
    <mergeCell ref="W129:Z129"/>
    <mergeCell ref="Q130:S130"/>
    <mergeCell ref="T130:V130"/>
    <mergeCell ref="W130:Z130"/>
    <mergeCell ref="A127:A128"/>
    <mergeCell ref="B127:B128"/>
    <mergeCell ref="C127:C128"/>
    <mergeCell ref="D127:F127"/>
    <mergeCell ref="G127:P127"/>
    <mergeCell ref="Q127:S128"/>
    <mergeCell ref="Q133:S133"/>
    <mergeCell ref="T133:V133"/>
    <mergeCell ref="W133:Z133"/>
    <mergeCell ref="Q134:S134"/>
    <mergeCell ref="T134:V134"/>
    <mergeCell ref="W134:Z134"/>
    <mergeCell ref="Q131:S131"/>
    <mergeCell ref="T131:V131"/>
    <mergeCell ref="W131:Z131"/>
    <mergeCell ref="Q132:S132"/>
    <mergeCell ref="T132:V132"/>
    <mergeCell ref="W132:Z132"/>
    <mergeCell ref="Q137:S137"/>
    <mergeCell ref="T137:V137"/>
    <mergeCell ref="W137:Z137"/>
    <mergeCell ref="Q138:S138"/>
    <mergeCell ref="T138:V138"/>
    <mergeCell ref="W138:Z138"/>
    <mergeCell ref="Q135:S135"/>
    <mergeCell ref="T135:V135"/>
    <mergeCell ref="W135:Z135"/>
    <mergeCell ref="Q136:S136"/>
    <mergeCell ref="T136:V136"/>
    <mergeCell ref="W136:Z136"/>
    <mergeCell ref="Q141:S141"/>
    <mergeCell ref="T141:V141"/>
    <mergeCell ref="W141:Z141"/>
    <mergeCell ref="Q142:S142"/>
    <mergeCell ref="T142:V142"/>
    <mergeCell ref="W142:Z142"/>
    <mergeCell ref="Q139:S139"/>
    <mergeCell ref="T139:V139"/>
    <mergeCell ref="W139:Z139"/>
    <mergeCell ref="Q140:S140"/>
    <mergeCell ref="T140:V140"/>
    <mergeCell ref="W140:Z140"/>
    <mergeCell ref="Q145:S145"/>
    <mergeCell ref="T145:V145"/>
    <mergeCell ref="W145:Z145"/>
    <mergeCell ref="Q146:S146"/>
    <mergeCell ref="T146:V146"/>
    <mergeCell ref="W146:Z146"/>
    <mergeCell ref="Q143:S143"/>
    <mergeCell ref="T143:V143"/>
    <mergeCell ref="W143:Z143"/>
    <mergeCell ref="Q144:S144"/>
    <mergeCell ref="T144:V144"/>
    <mergeCell ref="W144:Z144"/>
    <mergeCell ref="A149:F149"/>
    <mergeCell ref="Q149:Z151"/>
    <mergeCell ref="A150:F150"/>
    <mergeCell ref="A151:F151"/>
    <mergeCell ref="A153:Z153"/>
    <mergeCell ref="E158:M158"/>
    <mergeCell ref="P158:X158"/>
    <mergeCell ref="Q147:S147"/>
    <mergeCell ref="T147:V147"/>
    <mergeCell ref="W147:Z147"/>
    <mergeCell ref="Q148:S148"/>
    <mergeCell ref="T148:V148"/>
    <mergeCell ref="W148:Z148"/>
    <mergeCell ref="U159:V160"/>
    <mergeCell ref="W159:X160"/>
    <mergeCell ref="E161:G161"/>
    <mergeCell ref="H161:I161"/>
    <mergeCell ref="J161:K161"/>
    <mergeCell ref="L161:M161"/>
    <mergeCell ref="P161:R161"/>
    <mergeCell ref="S161:T161"/>
    <mergeCell ref="U161:V161"/>
    <mergeCell ref="W161:X161"/>
    <mergeCell ref="E159:G160"/>
    <mergeCell ref="H159:I160"/>
    <mergeCell ref="J159:K160"/>
    <mergeCell ref="L159:M160"/>
    <mergeCell ref="P159:R160"/>
    <mergeCell ref="S159:T160"/>
    <mergeCell ref="U162:V162"/>
    <mergeCell ref="W162:X162"/>
    <mergeCell ref="E163:G163"/>
    <mergeCell ref="J163:K163"/>
    <mergeCell ref="L163:M163"/>
    <mergeCell ref="P163:R163"/>
    <mergeCell ref="U163:V163"/>
    <mergeCell ref="W163:X163"/>
    <mergeCell ref="E162:G162"/>
    <mergeCell ref="H162:I163"/>
    <mergeCell ref="J162:K162"/>
    <mergeCell ref="L162:M162"/>
    <mergeCell ref="P162:R162"/>
    <mergeCell ref="S162:T163"/>
    <mergeCell ref="T165:V166"/>
    <mergeCell ref="W165:Z166"/>
    <mergeCell ref="Q167:S167"/>
    <mergeCell ref="T167:V167"/>
    <mergeCell ref="W167:Z167"/>
    <mergeCell ref="Q168:S168"/>
    <mergeCell ref="T168:V168"/>
    <mergeCell ref="W168:Z168"/>
    <mergeCell ref="A165:A166"/>
    <mergeCell ref="B165:B166"/>
    <mergeCell ref="C165:C166"/>
    <mergeCell ref="D165:F165"/>
    <mergeCell ref="G165:P165"/>
    <mergeCell ref="Q165:S166"/>
    <mergeCell ref="Q171:S171"/>
    <mergeCell ref="T171:V171"/>
    <mergeCell ref="W171:Z171"/>
    <mergeCell ref="Q172:S172"/>
    <mergeCell ref="T172:V172"/>
    <mergeCell ref="W172:Z172"/>
    <mergeCell ref="Q169:S169"/>
    <mergeCell ref="T169:V169"/>
    <mergeCell ref="W169:Z169"/>
    <mergeCell ref="Q170:S170"/>
    <mergeCell ref="T170:V170"/>
    <mergeCell ref="W170:Z170"/>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9:S179"/>
    <mergeCell ref="T179:V179"/>
    <mergeCell ref="W179:Z179"/>
    <mergeCell ref="Q180:S180"/>
    <mergeCell ref="T180:V180"/>
    <mergeCell ref="W180:Z180"/>
    <mergeCell ref="Q177:S177"/>
    <mergeCell ref="T177:V177"/>
    <mergeCell ref="W177:Z177"/>
    <mergeCell ref="Q178:S178"/>
    <mergeCell ref="T178:V178"/>
    <mergeCell ref="W178:Z178"/>
    <mergeCell ref="Q183:S183"/>
    <mergeCell ref="T183:V183"/>
    <mergeCell ref="W183:Z183"/>
    <mergeCell ref="Q184:S184"/>
    <mergeCell ref="T184:V184"/>
    <mergeCell ref="W184:Z184"/>
    <mergeCell ref="Q181:S181"/>
    <mergeCell ref="T181:V181"/>
    <mergeCell ref="W181:Z181"/>
    <mergeCell ref="Q182:S182"/>
    <mergeCell ref="T182:V182"/>
    <mergeCell ref="W182:Z182"/>
    <mergeCell ref="A187:F187"/>
    <mergeCell ref="Q187:Z189"/>
    <mergeCell ref="A188:F188"/>
    <mergeCell ref="A189:F189"/>
    <mergeCell ref="Q185:S185"/>
    <mergeCell ref="T185:V185"/>
    <mergeCell ref="W185:Z185"/>
    <mergeCell ref="Q186:S186"/>
    <mergeCell ref="T186:V186"/>
    <mergeCell ref="W186:Z186"/>
  </mergeCells>
  <pageMargins left="0.25" right="0.25" top="0.25" bottom="0.25" header="0.3" footer="0.3"/>
  <pageSetup scale="70" orientation="landscape" r:id="rId1"/>
  <rowBreaks count="3" manualBreakCount="3">
    <brk id="38" max="16383" man="1"/>
    <brk id="76" max="16383" man="1"/>
    <brk id="1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Weekly Menus</vt:lpstr>
      <vt:lpstr>K-8 (combined)</vt:lpstr>
      <vt:lpstr>9-12</vt:lpstr>
      <vt:lpstr>K-8 (combined) Prod Rec</vt:lpstr>
      <vt:lpstr>9-12 Production Records</vt:lpstr>
    </vt:vector>
  </TitlesOfParts>
  <Company>Ks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Nelson</dc:creator>
  <cp:lastModifiedBy>Lynette K. Osner</cp:lastModifiedBy>
  <cp:lastPrinted>2019-07-12T18:16:17Z</cp:lastPrinted>
  <dcterms:created xsi:type="dcterms:W3CDTF">2012-02-29T16:24:13Z</dcterms:created>
  <dcterms:modified xsi:type="dcterms:W3CDTF">2022-09-20T16:44:17Z</dcterms:modified>
</cp:coreProperties>
</file>